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8"/>
  </bookViews>
  <sheets>
    <sheet name="SPESE GARA" sheetId="1" r:id="rId1"/>
    <sheet name="ISCRIZIONI GARA" sheetId="2" r:id="rId2"/>
    <sheet name="ordine part_ tiro libero" sheetId="3" r:id="rId3"/>
    <sheet name="ordine part_ staffetta" sheetId="4" r:id="rId4"/>
    <sheet name="ordine part_biatlon" sheetId="5" r:id="rId5"/>
    <sheet name="Tiro Libero Maschile" sheetId="6" r:id="rId6"/>
    <sheet name="Tiro Libero Femminile" sheetId="7" r:id="rId7"/>
    <sheet name="Staffetta" sheetId="8" r:id="rId8"/>
    <sheet name="_BIATHLON maschile" sheetId="9" r:id="rId9"/>
    <sheet name="_BIATHLON femminile" sheetId="10" r:id="rId10"/>
  </sheets>
  <definedNames>
    <definedName name="_xlnm.Print_Area" localSheetId="1">'ISCRIZIONI GARA'!$A$1:$N$32</definedName>
    <definedName name="_xlnm.Print_Area" localSheetId="3">'ordine part_ staffetta'!$A$1:$R$17</definedName>
    <definedName name="_xlnm.Print_Area" localSheetId="2">'ordine part_ tiro libero'!$A$1:$R$49</definedName>
    <definedName name="_xlnm.Print_Area" localSheetId="4">'ordine part_biatlon'!$A$1:$M$56</definedName>
    <definedName name="_xlnm.Print_Area" localSheetId="7">'Staffetta'!$A$1:$AA$12</definedName>
    <definedName name="_xlnm.Print_Area" localSheetId="6">'Tiro Libero Femminile'!$A$1:$W$19</definedName>
    <definedName name="_xlnm.Print_Area" localSheetId="5">'Tiro Libero Maschile'!$A$1:$W$25</definedName>
    <definedName name="_xlnm.Print_Titles" localSheetId="1">'ISCRIZIONI GARA'!$1:$1</definedName>
  </definedNames>
  <calcPr fullCalcOnLoad="1"/>
</workbook>
</file>

<file path=xl/sharedStrings.xml><?xml version="1.0" encoding="utf-8"?>
<sst xmlns="http://schemas.openxmlformats.org/spreadsheetml/2006/main" count="651" uniqueCount="651">
  <si>
    <t>PREMI E GIUDICE</t>
  </si>
  <si>
    <t>SPESA+H2O+BIBITE</t>
  </si>
  <si>
    <t>MEDICO</t>
  </si>
  <si>
    <t>GIORGIO</t>
  </si>
  <si>
    <t>PISCINA</t>
  </si>
  <si>
    <t>ENTRATE DA ISCRIZIONI</t>
  </si>
  <si>
    <t>SPESE SOSTENUTE</t>
  </si>
  <si>
    <t>TOTALE SPESE</t>
  </si>
  <si>
    <t>STRUDEL E TORTE</t>
  </si>
  <si>
    <t>Paola</t>
  </si>
  <si>
    <t>2x100 FOGLI BERSAGLI</t>
  </si>
  <si>
    <t>Titti</t>
  </si>
  <si>
    <t>TARGHETTE PER COPPE</t>
  </si>
  <si>
    <t>Paola</t>
  </si>
  <si>
    <t>N.</t>
  </si>
  <si>
    <t>Cognome</t>
  </si>
  <si>
    <t>Nome</t>
  </si>
  <si>
    <t>Società</t>
  </si>
  <si>
    <t>t.fipsas</t>
  </si>
  <si>
    <t>t.atleta</t>
  </si>
  <si>
    <t>P</t>
  </si>
  <si>
    <t>P</t>
  </si>
  <si>
    <t>B</t>
  </si>
  <si>
    <t>S</t>
  </si>
  <si>
    <t>Precisione</t>
  </si>
  <si>
    <t>Biathlon</t>
  </si>
  <si>
    <t>Staffetta</t>
  </si>
  <si>
    <t>TOT.</t>
  </si>
  <si>
    <t>addamo</t>
  </si>
  <si>
    <t>vito</t>
  </si>
  <si>
    <t>ocean sub modena</t>
  </si>
  <si>
    <t>239396H</t>
  </si>
  <si>
    <t>X</t>
  </si>
  <si>
    <t>X</t>
  </si>
  <si>
    <t>X</t>
  </si>
  <si>
    <t>X</t>
  </si>
  <si>
    <t>garuti</t>
  </si>
  <si>
    <t>tiziano</t>
  </si>
  <si>
    <t>ocean sub modena</t>
  </si>
  <si>
    <t>197585H</t>
  </si>
  <si>
    <t>X</t>
  </si>
  <si>
    <t>X</t>
  </si>
  <si>
    <t>X</t>
  </si>
  <si>
    <t>X</t>
  </si>
  <si>
    <t>violi</t>
  </si>
  <si>
    <t>paola</t>
  </si>
  <si>
    <t>ocean sub modena</t>
  </si>
  <si>
    <t>797625H</t>
  </si>
  <si>
    <t>X</t>
  </si>
  <si>
    <t>X</t>
  </si>
  <si>
    <t>X</t>
  </si>
  <si>
    <t>spada</t>
  </si>
  <si>
    <t>gian luigi</t>
  </si>
  <si>
    <t>ocean sub modena</t>
  </si>
  <si>
    <t>466708H</t>
  </si>
  <si>
    <t>X</t>
  </si>
  <si>
    <t>X</t>
  </si>
  <si>
    <t>cavaioli</t>
  </si>
  <si>
    <t>davide</t>
  </si>
  <si>
    <t>ocean sub modena</t>
  </si>
  <si>
    <t>278518H</t>
  </si>
  <si>
    <t>X</t>
  </si>
  <si>
    <t>X</t>
  </si>
  <si>
    <t>X</t>
  </si>
  <si>
    <t>fontana</t>
  </si>
  <si>
    <t>francesca</t>
  </si>
  <si>
    <t>ocean sub modena</t>
  </si>
  <si>
    <t>862189H</t>
  </si>
  <si>
    <t>X</t>
  </si>
  <si>
    <t>X</t>
  </si>
  <si>
    <t>X</t>
  </si>
  <si>
    <t>neri</t>
  </si>
  <si>
    <t>elisabetta</t>
  </si>
  <si>
    <t>ocean sub modena</t>
  </si>
  <si>
    <t>579496H</t>
  </si>
  <si>
    <t>X</t>
  </si>
  <si>
    <t>X</t>
  </si>
  <si>
    <t>manzini</t>
  </si>
  <si>
    <t>matteo</t>
  </si>
  <si>
    <t>nuoto sub vignola</t>
  </si>
  <si>
    <t>X</t>
  </si>
  <si>
    <t>X</t>
  </si>
  <si>
    <t>X</t>
  </si>
  <si>
    <t>grandi</t>
  </si>
  <si>
    <t>maurizio</t>
  </si>
  <si>
    <t>nuoto sub vignola</t>
  </si>
  <si>
    <t>X</t>
  </si>
  <si>
    <t>X</t>
  </si>
  <si>
    <t>X</t>
  </si>
  <si>
    <t>bertarelli</t>
  </si>
  <si>
    <t>raffaele</t>
  </si>
  <si>
    <t>nuoto sub vignola</t>
  </si>
  <si>
    <t>X</t>
  </si>
  <si>
    <t>X</t>
  </si>
  <si>
    <t>didoni</t>
  </si>
  <si>
    <t>luca</t>
  </si>
  <si>
    <t>cs nord italia vi</t>
  </si>
  <si>
    <t>OO16752</t>
  </si>
  <si>
    <t>X</t>
  </si>
  <si>
    <t>X</t>
  </si>
  <si>
    <t>brancaccio</t>
  </si>
  <si>
    <t>luca</t>
  </si>
  <si>
    <t>cs nord italia vi</t>
  </si>
  <si>
    <t>OO16928</t>
  </si>
  <si>
    <t>X</t>
  </si>
  <si>
    <t>X</t>
  </si>
  <si>
    <t>maculan</t>
  </si>
  <si>
    <t>loris</t>
  </si>
  <si>
    <t>cs nord italia vi</t>
  </si>
  <si>
    <t>OO16757</t>
  </si>
  <si>
    <t>X</t>
  </si>
  <si>
    <t>X</t>
  </si>
  <si>
    <t>meduri</t>
  </si>
  <si>
    <t>giuseppe</t>
  </si>
  <si>
    <t>sub club brescia</t>
  </si>
  <si>
    <t>X</t>
  </si>
  <si>
    <t>X</t>
  </si>
  <si>
    <t>X</t>
  </si>
  <si>
    <t>X</t>
  </si>
  <si>
    <t>singia</t>
  </si>
  <si>
    <t>roberto</t>
  </si>
  <si>
    <t>sub club brescia</t>
  </si>
  <si>
    <t>X</t>
  </si>
  <si>
    <t>X</t>
  </si>
  <si>
    <t>X</t>
  </si>
  <si>
    <t>X</t>
  </si>
  <si>
    <t>girolimetto</t>
  </si>
  <si>
    <t>primo</t>
  </si>
  <si>
    <t>sub club brescia</t>
  </si>
  <si>
    <t>X</t>
  </si>
  <si>
    <t>X</t>
  </si>
  <si>
    <t>X</t>
  </si>
  <si>
    <t>X</t>
  </si>
  <si>
    <t>casarotto</t>
  </si>
  <si>
    <t>mirco</t>
  </si>
  <si>
    <t>sub club brescia</t>
  </si>
  <si>
    <t>X</t>
  </si>
  <si>
    <t>X</t>
  </si>
  <si>
    <t>X</t>
  </si>
  <si>
    <t>gambetta</t>
  </si>
  <si>
    <t>enrico</t>
  </si>
  <si>
    <t>ns b.loschi</t>
  </si>
  <si>
    <t>X</t>
  </si>
  <si>
    <t>?</t>
  </si>
  <si>
    <t>X</t>
  </si>
  <si>
    <t>forcella</t>
  </si>
  <si>
    <t>ivano</t>
  </si>
  <si>
    <t>ns b.loschi</t>
  </si>
  <si>
    <t>X</t>
  </si>
  <si>
    <t>?</t>
  </si>
  <si>
    <t>X</t>
  </si>
  <si>
    <t>tavernari</t>
  </si>
  <si>
    <t>massimo</t>
  </si>
  <si>
    <t>ns b.loschi</t>
  </si>
  <si>
    <t>X</t>
  </si>
  <si>
    <t>?</t>
  </si>
  <si>
    <t>X</t>
  </si>
  <si>
    <t>merlo</t>
  </si>
  <si>
    <t>aldo</t>
  </si>
  <si>
    <t>sile sub</t>
  </si>
  <si>
    <t>A0021571</t>
  </si>
  <si>
    <t>X</t>
  </si>
  <si>
    <t>X</t>
  </si>
  <si>
    <t>X</t>
  </si>
  <si>
    <t>X</t>
  </si>
  <si>
    <t>girardi</t>
  </si>
  <si>
    <t>riccardo</t>
  </si>
  <si>
    <t>sile sub</t>
  </si>
  <si>
    <t>X</t>
  </si>
  <si>
    <t>X</t>
  </si>
  <si>
    <t>X</t>
  </si>
  <si>
    <t>X</t>
  </si>
  <si>
    <t>palumbo</t>
  </si>
  <si>
    <t>francesco</t>
  </si>
  <si>
    <t>sile sub</t>
  </si>
  <si>
    <t>A0021423</t>
  </si>
  <si>
    <t>X</t>
  </si>
  <si>
    <t>X</t>
  </si>
  <si>
    <t>X</t>
  </si>
  <si>
    <t>X</t>
  </si>
  <si>
    <t xml:space="preserve">TIRO LIBERO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</si>
  <si>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</si>
  <si>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</si>
  <si>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</si>
  <si>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</si>
  <si>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</si>
  <si>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</si>
  <si>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forcella ivano</t>
  </si>
  <si>
    <t>ns b.loschi</t>
  </si>
  <si>
    <t>meduri giuseppe</t>
  </si>
  <si>
    <t>sub club brescia</t>
  </si>
  <si>
    <t>grandi maurizio</t>
  </si>
  <si>
    <t>nuoto sub vignola</t>
  </si>
  <si>
    <t>violi paola</t>
  </si>
  <si>
    <t>ocean sub modena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</si>
  <si>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</si>
  <si>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TIRO LIBERO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</si>
  <si>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</si>
  <si>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</si>
  <si>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</si>
  <si>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</si>
  <si>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</si>
  <si>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</si>
  <si>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maculan loris</t>
  </si>
  <si>
    <t>cs nord italia</t>
  </si>
  <si>
    <t>neri elisabetta</t>
  </si>
  <si>
    <t>ocean sub modena</t>
  </si>
  <si>
    <t>palumbo francesco</t>
  </si>
  <si>
    <t>sile sub</t>
  </si>
  <si>
    <t>manzini matteo</t>
  </si>
  <si>
    <t>nuoto sub vignola</t>
  </si>
  <si>
    <t xml:space="preserve">    </t>
  </si>
  <si>
    <t xml:space="preserve">TIRO LIBERO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</si>
  <si>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</si>
  <si>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</si>
  <si>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</si>
  <si>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</si>
  <si>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</si>
  <si>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</si>
  <si>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girolimetto primo</t>
  </si>
  <si>
    <t>sub club brescia</t>
  </si>
  <si>
    <t>merlo aldo</t>
  </si>
  <si>
    <t>sile sub</t>
  </si>
  <si>
    <t>fontana francesca</t>
  </si>
  <si>
    <t>ocean sub modena</t>
  </si>
  <si>
    <t>massimo</t>
  </si>
  <si>
    <t>ns b.loschi</t>
  </si>
  <si>
    <t xml:space="preserve">                                                                                                                                                                                     </t>
  </si>
  <si>
    <t xml:space="preserve">TIRO LIBERO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</si>
  <si>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</si>
  <si>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</si>
  <si>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</si>
  <si>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</si>
  <si>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</si>
  <si>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</si>
  <si>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bertarelli raffaele</t>
  </si>
  <si>
    <t>nuoto sub vignola</t>
  </si>
  <si>
    <t>singia roberto</t>
  </si>
  <si>
    <t>sub club brescia</t>
  </si>
  <si>
    <t>addamo vito</t>
  </si>
  <si>
    <t>ocean sub modena</t>
  </si>
  <si>
    <t>didoni luca</t>
  </si>
  <si>
    <t>cs nord italia</t>
  </si>
  <si>
    <t xml:space="preserve">                                                                                                                                                                                    </t>
  </si>
  <si>
    <t xml:space="preserve">TIRO LIBERO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</si>
  <si>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</si>
  <si>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</si>
  <si>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</si>
  <si>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</si>
  <si>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</si>
  <si>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</si>
  <si>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casarotto mirco</t>
  </si>
  <si>
    <t>sub club brescia</t>
  </si>
  <si>
    <t>garuti tiziano</t>
  </si>
  <si>
    <t>ocean sub modena</t>
  </si>
  <si>
    <t>brancaccio luca</t>
  </si>
  <si>
    <t>cs nord italia</t>
  </si>
  <si>
    <t>gambetta enrico</t>
  </si>
  <si>
    <t>ns b.loschi</t>
  </si>
  <si>
    <t xml:space="preserve">                                                                                                                                                                                    </t>
  </si>
  <si>
    <t xml:space="preserve">TIRO LIBERO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</si>
  <si>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</si>
  <si>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</si>
  <si>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</si>
  <si>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</si>
  <si>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</si>
  <si>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</si>
  <si>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girardi riccardo</t>
  </si>
  <si>
    <t>sile sub</t>
  </si>
  <si>
    <t>spada gian luigi</t>
  </si>
  <si>
    <t>ocean sub modena</t>
  </si>
  <si>
    <t>STAFFETTA</t>
  </si>
  <si>
    <t xml:space="preserve">                                                                                                                                                                                    </t>
  </si>
  <si>
    <t>N.</t>
  </si>
  <si>
    <t>P.</t>
  </si>
  <si>
    <t>SOCIETA'</t>
  </si>
  <si>
    <t>ATLETI</t>
  </si>
  <si>
    <t>TEMPO</t>
  </si>
  <si>
    <t>ns b.loschi</t>
  </si>
  <si>
    <t>gambetta,forcella,tavernari</t>
  </si>
  <si>
    <t>sub club brescia</t>
  </si>
  <si>
    <t>cs nord italia</t>
  </si>
  <si>
    <t>didoni,brancaccio,maculan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</si>
  <si>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</si>
  <si>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</t>
  </si>
  <si>
    <t>STAFFETTA</t>
  </si>
  <si>
    <t xml:space="preserve">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</si>
  <si>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</si>
  <si>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</si>
  <si>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</si>
  <si>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</si>
  <si>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</si>
  <si>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sile sub</t>
  </si>
  <si>
    <t>merlo,girardi,palumbo</t>
  </si>
  <si>
    <t>ocean sub</t>
  </si>
  <si>
    <t>addamo,garuti, violi</t>
  </si>
  <si>
    <t>nuoto sub vignola</t>
  </si>
  <si>
    <t>manzini,grandi, bertarelli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</si>
  <si>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</si>
  <si>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</si>
  <si>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</t>
  </si>
  <si>
    <t xml:space="preserve">BIATHLON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</si>
  <si>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</si>
  <si>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</si>
  <si>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</si>
  <si>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</si>
  <si>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</si>
  <si>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</si>
  <si>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PENALITA'</t>
  </si>
  <si>
    <t>singia roberto</t>
  </si>
  <si>
    <t>sub club brescia</t>
  </si>
  <si>
    <t>addamo vito</t>
  </si>
  <si>
    <t>ocean sub modena</t>
  </si>
  <si>
    <t>garuti tiziano</t>
  </si>
  <si>
    <t>ocean sub modena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</si>
  <si>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</si>
  <si>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BIATHLON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</si>
  <si>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</si>
  <si>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</si>
  <si>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</si>
  <si>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</si>
  <si>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</si>
  <si>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</si>
  <si>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PENALITA'</t>
  </si>
  <si>
    <t>casarotto mirco</t>
  </si>
  <si>
    <t>sub club brescia</t>
  </si>
  <si>
    <t>gambetta enrico</t>
  </si>
  <si>
    <t>ns b.loschi</t>
  </si>
  <si>
    <t>girardi riccardo</t>
  </si>
  <si>
    <t>sile sub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</si>
  <si>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</si>
  <si>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BIATHLON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</si>
  <si>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</si>
  <si>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</si>
  <si>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</si>
  <si>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</si>
  <si>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</si>
  <si>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</si>
  <si>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PENALITA'</t>
  </si>
  <si>
    <t>violi paola</t>
  </si>
  <si>
    <t>ocean sub modena</t>
  </si>
  <si>
    <t>meduri giuseppe</t>
  </si>
  <si>
    <t>sub club brescia</t>
  </si>
  <si>
    <t>grandi maurizio</t>
  </si>
  <si>
    <t>nuoto sub vignola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</si>
  <si>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</si>
  <si>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BIATHLON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</si>
  <si>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</si>
  <si>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</si>
  <si>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</si>
  <si>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</si>
  <si>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</si>
  <si>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</si>
  <si>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PENALITA'</t>
  </si>
  <si>
    <t>fontana francesca</t>
  </si>
  <si>
    <t>ocean sub modena</t>
  </si>
  <si>
    <t>palumbo francesco</t>
  </si>
  <si>
    <t>sile sub</t>
  </si>
  <si>
    <t>manzini matteo</t>
  </si>
  <si>
    <t>nuoto sub vignola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</si>
  <si>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</si>
  <si>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</si>
  <si>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BIATHLON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</si>
  <si>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</si>
  <si>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</si>
  <si>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</si>
  <si>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</si>
  <si>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</si>
  <si>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</si>
  <si>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PENALITA'</t>
  </si>
  <si>
    <t>neri elisabetta</t>
  </si>
  <si>
    <t>ocean sub modena</t>
  </si>
  <si>
    <t>massimo</t>
  </si>
  <si>
    <t>ns b.loschi</t>
  </si>
  <si>
    <t>merlo aldo</t>
  </si>
  <si>
    <t>sile sub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</si>
  <si>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</si>
  <si>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BIATHLON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</si>
  <si>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</si>
  <si>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</si>
  <si>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</si>
  <si>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</si>
  <si>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</si>
  <si>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</si>
  <si>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PENALITA'</t>
  </si>
  <si>
    <t>girolimetto primo</t>
  </si>
  <si>
    <t>sub club brescia</t>
  </si>
  <si>
    <t>forcella ivano</t>
  </si>
  <si>
    <t>ns b.loschi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</si>
  <si>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</si>
  <si>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BIATHLON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</si>
  <si>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</si>
  <si>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</si>
  <si>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</si>
  <si>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</si>
  <si>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</si>
  <si>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</si>
  <si>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PENALITA'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</si>
  <si>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</si>
  <si>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BIATHLON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</si>
  <si>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</t>
  </si>
  <si>
    <t>N.</t>
  </si>
  <si>
    <t>P.</t>
  </si>
  <si>
    <t>ATLETA</t>
  </si>
  <si>
    <t>SOCIETA'</t>
  </si>
  <si>
    <t>TEMPO</t>
  </si>
  <si>
    <t>PENALITA'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</si>
  <si>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</si>
  <si>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</si>
  <si>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</si>
  <si>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</t>
  </si>
  <si>
    <t>Classifica  Tiro Libero - maschile</t>
  </si>
  <si>
    <t>PUNTEGGIO TIRI</t>
  </si>
  <si>
    <t>N.</t>
  </si>
  <si>
    <t>ATLETA</t>
  </si>
  <si>
    <t>SOCIETA'</t>
  </si>
  <si>
    <t>TEMPO IN SECONDI    I manche</t>
  </si>
  <si>
    <t>TEMPO IN SECONDI II manche</t>
  </si>
  <si>
    <t>TOTALE TIRI</t>
  </si>
  <si>
    <t>PENALITA' TEMPO           I manche</t>
  </si>
  <si>
    <t>PENALITA' TEMPO           II manche</t>
  </si>
  <si>
    <t xml:space="preserve">PENALITA' </t>
  </si>
  <si>
    <t>TOTALE</t>
  </si>
  <si>
    <t xml:space="preserve">singia </t>
  </si>
  <si>
    <t>roberto</t>
  </si>
  <si>
    <t>sub club brescia</t>
  </si>
  <si>
    <t xml:space="preserve">garuti </t>
  </si>
  <si>
    <t>tiziano</t>
  </si>
  <si>
    <t>ocean sub modena</t>
  </si>
  <si>
    <t xml:space="preserve">grandi </t>
  </si>
  <si>
    <t>maurizio</t>
  </si>
  <si>
    <t>nuoto sub vignola</t>
  </si>
  <si>
    <t xml:space="preserve">maculan </t>
  </si>
  <si>
    <t>loris</t>
  </si>
  <si>
    <t>cs nord italia</t>
  </si>
  <si>
    <t xml:space="preserve">manzini </t>
  </si>
  <si>
    <t>matteo</t>
  </si>
  <si>
    <t>nuoto sub vignola</t>
  </si>
  <si>
    <t xml:space="preserve">merlo </t>
  </si>
  <si>
    <t>aldo</t>
  </si>
  <si>
    <t>sile sub</t>
  </si>
  <si>
    <t xml:space="preserve">bertarelli </t>
  </si>
  <si>
    <t>raffaele</t>
  </si>
  <si>
    <t>nuoto sub vignola</t>
  </si>
  <si>
    <t xml:space="preserve">meduri </t>
  </si>
  <si>
    <t>giuseppe</t>
  </si>
  <si>
    <t>sub club brescia</t>
  </si>
  <si>
    <t xml:space="preserve">addamo </t>
  </si>
  <si>
    <t>vito</t>
  </si>
  <si>
    <t>ocean sub modena</t>
  </si>
  <si>
    <t xml:space="preserve">casarotto </t>
  </si>
  <si>
    <t>mirco</t>
  </si>
  <si>
    <t>sub club brescia</t>
  </si>
  <si>
    <t xml:space="preserve">forcella </t>
  </si>
  <si>
    <t>ivano</t>
  </si>
  <si>
    <t>ns b.loschi</t>
  </si>
  <si>
    <t xml:space="preserve">didoni </t>
  </si>
  <si>
    <t>luca</t>
  </si>
  <si>
    <t>cs nord italia</t>
  </si>
  <si>
    <t xml:space="preserve">girolimetto </t>
  </si>
  <si>
    <t>primo</t>
  </si>
  <si>
    <t>sub club brescia</t>
  </si>
  <si>
    <t xml:space="preserve">gambetta </t>
  </si>
  <si>
    <t>enrico</t>
  </si>
  <si>
    <t>ns b.loschi</t>
  </si>
  <si>
    <t xml:space="preserve">spada </t>
  </si>
  <si>
    <t>gian luigi</t>
  </si>
  <si>
    <t>ocean sub modena</t>
  </si>
  <si>
    <t xml:space="preserve">brancaccio </t>
  </si>
  <si>
    <t>luca</t>
  </si>
  <si>
    <t>cs nord italia</t>
  </si>
  <si>
    <t>Tavernari</t>
  </si>
  <si>
    <t>massimo</t>
  </si>
  <si>
    <t>ns b.loschi</t>
  </si>
  <si>
    <t xml:space="preserve">palumbo </t>
  </si>
  <si>
    <t>francesco</t>
  </si>
  <si>
    <t>sile sub</t>
  </si>
  <si>
    <t xml:space="preserve">girardi </t>
  </si>
  <si>
    <t>riccardo</t>
  </si>
  <si>
    <t>sile sub</t>
  </si>
  <si>
    <t>Classifica  Tiro Libero - femminile</t>
  </si>
  <si>
    <t>PUNTEGGIO TIRI</t>
  </si>
  <si>
    <t>N.</t>
  </si>
  <si>
    <t>ATLETA</t>
  </si>
  <si>
    <t xml:space="preserve"> SOCIETA'</t>
  </si>
  <si>
    <t>TEMPO IN SECONDI     I manche</t>
  </si>
  <si>
    <t>TEMPO IN SECONDI II manche</t>
  </si>
  <si>
    <t>TOTALE TIRI</t>
  </si>
  <si>
    <t>PENALITA' TEMPO         I manche</t>
  </si>
  <si>
    <t>PENALITA' TEMPO            II manche</t>
  </si>
  <si>
    <t xml:space="preserve">PENALITA' </t>
  </si>
  <si>
    <t>TOTALE</t>
  </si>
  <si>
    <t xml:space="preserve">violi </t>
  </si>
  <si>
    <t>paola</t>
  </si>
  <si>
    <t>ocean sub modena</t>
  </si>
  <si>
    <t xml:space="preserve">neri </t>
  </si>
  <si>
    <t>elisabetta</t>
  </si>
  <si>
    <t>ocean sub modena</t>
  </si>
  <si>
    <t xml:space="preserve">fontana </t>
  </si>
  <si>
    <t>francesca</t>
  </si>
  <si>
    <t>ocean sub modena</t>
  </si>
  <si>
    <t>Classifica Staffetta - Società</t>
  </si>
  <si>
    <t>PUNTEGGIO TIRI</t>
  </si>
  <si>
    <t>SOCIETA'</t>
  </si>
  <si>
    <t>N.</t>
  </si>
  <si>
    <t>ATLETI</t>
  </si>
  <si>
    <t>SESSO</t>
  </si>
  <si>
    <t>TEMPO IN SECONDI</t>
  </si>
  <si>
    <t>TOTALE TIRI</t>
  </si>
  <si>
    <t>PENALITA' / BONUS TEMPO</t>
  </si>
  <si>
    <t>PENALITA'</t>
  </si>
  <si>
    <t>TOTALE</t>
  </si>
  <si>
    <t>nuoto sub vignola</t>
  </si>
  <si>
    <t>Manzini, grandi, bertarelli</t>
  </si>
  <si>
    <t>M</t>
  </si>
  <si>
    <t>ocean sub</t>
  </si>
  <si>
    <t>Addamo, garuti,  violi</t>
  </si>
  <si>
    <t>M</t>
  </si>
  <si>
    <t>sub club brescia</t>
  </si>
  <si>
    <t>Singia, girolimetto, casarotto</t>
  </si>
  <si>
    <t>sile sub</t>
  </si>
  <si>
    <t>Merlo, girardi, palumbo</t>
  </si>
  <si>
    <t>M</t>
  </si>
  <si>
    <t>cs nord italia</t>
  </si>
  <si>
    <t>Didoni, brancaccio, maculan</t>
  </si>
  <si>
    <t>M</t>
  </si>
  <si>
    <t>ns b.loschi</t>
  </si>
  <si>
    <t>Gambetta, forcella, tavernari</t>
  </si>
  <si>
    <t>M</t>
  </si>
  <si>
    <t>M</t>
  </si>
  <si>
    <t>M</t>
  </si>
  <si>
    <t>Biathlon maschile</t>
  </si>
  <si>
    <t>CLASS.</t>
  </si>
  <si>
    <t>N.</t>
  </si>
  <si>
    <t>ATLETA</t>
  </si>
  <si>
    <t>SESSO</t>
  </si>
  <si>
    <t xml:space="preserve">                 SOCIETA'</t>
  </si>
  <si>
    <t>N° TIRI</t>
  </si>
  <si>
    <t>TEMPO IN SECONDI</t>
  </si>
  <si>
    <t>PENALITA</t>
  </si>
  <si>
    <t>Totale</t>
  </si>
  <si>
    <t>1°</t>
  </si>
  <si>
    <t xml:space="preserve">meduri </t>
  </si>
  <si>
    <t>giuseppe</t>
  </si>
  <si>
    <t>M</t>
  </si>
  <si>
    <t>sub club brescia</t>
  </si>
  <si>
    <t>2°</t>
  </si>
  <si>
    <t xml:space="preserve">singia </t>
  </si>
  <si>
    <t>roberto</t>
  </si>
  <si>
    <t>M</t>
  </si>
  <si>
    <t>sub club brescia</t>
  </si>
  <si>
    <t>3°</t>
  </si>
  <si>
    <t xml:space="preserve">girolimetto </t>
  </si>
  <si>
    <t>primo</t>
  </si>
  <si>
    <t>M</t>
  </si>
  <si>
    <t>sub club brescia</t>
  </si>
  <si>
    <t>4°</t>
  </si>
  <si>
    <t xml:space="preserve">addamo </t>
  </si>
  <si>
    <t>vito</t>
  </si>
  <si>
    <t>M</t>
  </si>
  <si>
    <t>ocean sub modena</t>
  </si>
  <si>
    <t>5°</t>
  </si>
  <si>
    <t xml:space="preserve">tavernari </t>
  </si>
  <si>
    <t>Massimo</t>
  </si>
  <si>
    <t>M</t>
  </si>
  <si>
    <t>ns b.loschi</t>
  </si>
  <si>
    <t>6°</t>
  </si>
  <si>
    <t xml:space="preserve">manzini </t>
  </si>
  <si>
    <t>matteo</t>
  </si>
  <si>
    <t>M</t>
  </si>
  <si>
    <t>nuoto sub vignola</t>
  </si>
  <si>
    <t>7°</t>
  </si>
  <si>
    <t xml:space="preserve">merlo </t>
  </si>
  <si>
    <t>aldo</t>
  </si>
  <si>
    <t>M</t>
  </si>
  <si>
    <t>sile sub</t>
  </si>
  <si>
    <t>8°</t>
  </si>
  <si>
    <t xml:space="preserve">garuti </t>
  </si>
  <si>
    <t>tiziano</t>
  </si>
  <si>
    <t>M</t>
  </si>
  <si>
    <t>ocean sub modena</t>
  </si>
  <si>
    <t>9°</t>
  </si>
  <si>
    <t xml:space="preserve">grandi </t>
  </si>
  <si>
    <t>maurizio</t>
  </si>
  <si>
    <t>M</t>
  </si>
  <si>
    <t>nuoto sub vignola</t>
  </si>
  <si>
    <t>10°</t>
  </si>
  <si>
    <t xml:space="preserve">casarotto </t>
  </si>
  <si>
    <t>mirco</t>
  </si>
  <si>
    <t>M</t>
  </si>
  <si>
    <t>sub club brescia</t>
  </si>
  <si>
    <t>11°</t>
  </si>
  <si>
    <t xml:space="preserve">palumbo </t>
  </si>
  <si>
    <t>francesco</t>
  </si>
  <si>
    <t>M</t>
  </si>
  <si>
    <t>sile sub</t>
  </si>
  <si>
    <t>12°</t>
  </si>
  <si>
    <t xml:space="preserve">girardi </t>
  </si>
  <si>
    <t>riccardo</t>
  </si>
  <si>
    <t>M</t>
  </si>
  <si>
    <t>sile sub</t>
  </si>
  <si>
    <t>ATLETA</t>
  </si>
  <si>
    <t>SOCIETA'</t>
  </si>
  <si>
    <t>neri elisabetta</t>
  </si>
  <si>
    <t>ocean sub modena</t>
  </si>
  <si>
    <t>massimo</t>
  </si>
  <si>
    <t>ns b.loschi</t>
  </si>
  <si>
    <t>merlo aldo</t>
  </si>
  <si>
    <t>sile sub</t>
  </si>
  <si>
    <t>ATLETA</t>
  </si>
  <si>
    <t>SOCIETA'</t>
  </si>
  <si>
    <t>girolimetto primo</t>
  </si>
  <si>
    <t>sub club brescia</t>
  </si>
  <si>
    <t>forcella ivano</t>
  </si>
  <si>
    <t>ns b.loschi</t>
  </si>
  <si>
    <t>Biathlon femminile</t>
  </si>
  <si>
    <t>CLASS.</t>
  </si>
  <si>
    <t>N.</t>
  </si>
  <si>
    <t>ATLETA</t>
  </si>
  <si>
    <t>SESSO</t>
  </si>
  <si>
    <t xml:space="preserve">                 SOCIETA'</t>
  </si>
  <si>
    <t>N° TIRI</t>
  </si>
  <si>
    <t>TEMPO IN SECONDI</t>
  </si>
  <si>
    <t>PENALITA</t>
  </si>
  <si>
    <t>Totale</t>
  </si>
  <si>
    <t>1°</t>
  </si>
  <si>
    <t xml:space="preserve">violi </t>
  </si>
  <si>
    <t>paola</t>
  </si>
  <si>
    <t>M</t>
  </si>
  <si>
    <t>ocean sub modena</t>
  </si>
  <si>
    <t>2°</t>
  </si>
  <si>
    <t xml:space="preserve">fontana </t>
  </si>
  <si>
    <t>francesca</t>
  </si>
  <si>
    <t>M</t>
  </si>
  <si>
    <t>ocean sub modena</t>
  </si>
  <si>
    <t>3°</t>
  </si>
  <si>
    <t>M</t>
  </si>
  <si>
    <t>4°</t>
  </si>
  <si>
    <t>M</t>
  </si>
  <si>
    <t>5°</t>
  </si>
  <si>
    <t>M</t>
  </si>
  <si>
    <t>6°</t>
  </si>
  <si>
    <t>M</t>
  </si>
  <si>
    <t>7°</t>
  </si>
  <si>
    <t>M</t>
  </si>
  <si>
    <t>8°</t>
  </si>
  <si>
    <t>M</t>
  </si>
  <si>
    <t>9°</t>
  </si>
  <si>
    <t>M</t>
  </si>
  <si>
    <t>10°</t>
  </si>
  <si>
    <t>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</si>
</sst>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[$€] #,##0.00 ;-[$€] #,##0.00 ;[$€]&quot; -&quot;# ;@ "/>
    <numFmt numFmtId="166" formatCode="&quot; € &quot;#,##0.00 ;&quot;-€ &quot;#,##0.00 ;&quot; € -&quot;# ;@ "/>
    <numFmt numFmtId="167" formatCode="&quot;€ &quot;#,##0.00;[RED]&quot;-€ &quot;#,##0.00"/>
    <numFmt numFmtId="168" formatCode="0"/>
  </numFmts>
  <fonts count="14">
    <font>
      <sz val="10"/>
      <name val="Arial"/>
      <family val="0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sz val="10"/>
      <color indexed="5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Alignment="0" applyProtection="0"/>
  </cellStyleXfs>
  <cellXfs count="8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5" fontId="1" fillId="0" borderId="1" xfId="20" applyFont="1" applyFill="1" applyBorder="1" applyAlignment="1" applyProtection="1">
      <alignment/>
      <protection/>
    </xf>
    <xf numFmtId="166" fontId="1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0" xfId="20" applyFont="1" applyFill="1" applyBorder="1" applyAlignment="1" applyProtection="1">
      <alignment/>
      <protection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7" fontId="3" fillId="2" borderId="1" xfId="0" applyNumberFormat="1" applyFont="1" applyFill="1" applyBorder="1" applyAlignment="1">
      <alignment wrapText="1"/>
    </xf>
    <xf numFmtId="167" fontId="3" fillId="2" borderId="1" xfId="0" applyNumberFormat="1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7" fontId="3" fillId="2" borderId="3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ill="1" applyBorder="1" applyAlignment="1">
      <alignment horizontal="center" vertical="center"/>
    </xf>
    <xf numFmtId="164" fontId="4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 wrapText="1"/>
    </xf>
    <xf numFmtId="168" fontId="9" fillId="0" borderId="0" xfId="0" applyNumberFormat="1" applyFont="1" applyBorder="1" applyAlignment="1">
      <alignment horizontal="center" wrapText="1"/>
    </xf>
    <xf numFmtId="168" fontId="3" fillId="4" borderId="2" xfId="0" applyNumberFormat="1" applyFont="1" applyFill="1" applyBorder="1" applyAlignment="1">
      <alignment horizontal="center" wrapText="1"/>
    </xf>
    <xf numFmtId="168" fontId="10" fillId="0" borderId="2" xfId="0" applyNumberFormat="1" applyFont="1" applyBorder="1" applyAlignment="1">
      <alignment horizontal="center" wrapText="1"/>
    </xf>
    <xf numFmtId="168" fontId="9" fillId="4" borderId="2" xfId="0" applyNumberFormat="1" applyFont="1" applyFill="1" applyBorder="1" applyAlignment="1">
      <alignment horizontal="center" wrapText="1"/>
    </xf>
    <xf numFmtId="168" fontId="11" fillId="4" borderId="0" xfId="0" applyNumberFormat="1" applyFont="1" applyFill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0" fillId="0" borderId="0" xfId="0" applyFont="1" applyAlignment="1">
      <alignment/>
    </xf>
    <xf numFmtId="168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8" fontId="11" fillId="4" borderId="2" xfId="0" applyNumberFormat="1" applyFont="1" applyFill="1" applyBorder="1" applyAlignment="1">
      <alignment horizontal="center" wrapText="1"/>
    </xf>
    <xf numFmtId="164" fontId="8" fillId="0" borderId="0" xfId="0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52" sqref="B52"/>
    </sheetView>
  </sheetViews>
  <sheetFormatPr defaultColWidth="9.140625" defaultRowHeight="12.75"/>
  <cols>
    <col min="1" max="1" width="25.00390625" style="1" customWidth="1"/>
    <col min="2" max="2" width="11.421875" style="1" customWidth="1"/>
    <col min="3" max="3" width="10.140625" style="1" customWidth="1"/>
    <col min="4" max="256" width="8.8515625" style="0" customWidth="1"/>
  </cols>
  <sheetData>
    <row r="1" spans="1:3" ht="12.75">
      <c r="A1" s="2" t="s">
        <v>0</v>
      </c>
      <c r="B1" s="3">
        <v>327</v>
      </c>
      <c r="C1" s="3"/>
    </row>
    <row r="2" spans="1:3" ht="12.75">
      <c r="A2" s="2" t="s">
        <v>1</v>
      </c>
      <c r="B2" s="3">
        <v>50</v>
      </c>
      <c r="C2" s="2"/>
    </row>
    <row r="3" spans="1:3" ht="12.75">
      <c r="A3" s="2" t="s">
        <v>2</v>
      </c>
      <c r="B3" s="3">
        <v>60</v>
      </c>
      <c r="C3" s="2"/>
    </row>
    <row r="4" spans="1:3" ht="12.75">
      <c r="A4" s="2" t="s">
        <v>3</v>
      </c>
      <c r="B4" s="3">
        <v>100</v>
      </c>
      <c r="C4" s="2"/>
    </row>
    <row r="5" spans="1:3" ht="12.75">
      <c r="A5" s="2" t="s">
        <v>4</v>
      </c>
      <c r="B5" s="3">
        <v>550</v>
      </c>
      <c r="C5" s="2"/>
    </row>
    <row r="6" spans="1:3" ht="12.75">
      <c r="A6" s="2" t="s">
        <v>5</v>
      </c>
      <c r="B6" s="2"/>
      <c r="C6" s="3">
        <f>'ISCRIZIONI GARA'!N32</f>
        <v>0</v>
      </c>
    </row>
    <row r="7" spans="1:3" ht="12.75">
      <c r="A7" s="2" t="s">
        <v>6</v>
      </c>
      <c r="B7" s="4">
        <f>SUM(B1:B6)</f>
        <v>0</v>
      </c>
      <c r="C7" s="4"/>
    </row>
    <row r="8" spans="1:3" ht="12.75">
      <c r="A8" s="5" t="s">
        <v>7</v>
      </c>
      <c r="B8" s="6">
        <f>B7-C6</f>
        <v>0</v>
      </c>
      <c r="C8" s="6"/>
    </row>
    <row r="9" spans="2:3" ht="12.75">
      <c r="B9" s="8"/>
      <c r="C9" s="8"/>
    </row>
    <row r="10" spans="1:3" ht="12.75">
      <c r="A10" s="8" t="s">
        <v>8</v>
      </c>
      <c r="B10" s="9">
        <v>45</v>
      </c>
      <c r="C10" s="8" t="s">
        <v>9</v>
      </c>
    </row>
    <row r="11" spans="1:3" ht="12.75">
      <c r="A11" s="8" t="s">
        <v>10</v>
      </c>
      <c r="B11" s="9">
        <v>90</v>
      </c>
      <c r="C11" s="8" t="s">
        <v>11</v>
      </c>
    </row>
    <row r="12" spans="1:3" ht="12.75">
      <c r="A12" s="8" t="s">
        <v>12</v>
      </c>
      <c r="B12" s="9">
        <v>15</v>
      </c>
      <c r="C12" s="8" t="s">
        <v>13</v>
      </c>
    </row>
  </sheetData>
  <mergeCells count="1">
    <mergeCell ref="B8:C8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40" customWidth="1"/>
    <col min="2" max="2" width="2.8515625" style="40" customWidth="1"/>
    <col min="3" max="3" width="13.421875" style="41" customWidth="1"/>
    <col min="4" max="4" width="17.140625" style="41" customWidth="1"/>
    <col min="5" max="5" width="7.00390625" style="40" customWidth="1"/>
    <col min="6" max="6" width="26.57421875" style="40" customWidth="1"/>
    <col min="7" max="7" width="8.57421875" style="40" customWidth="1"/>
    <col min="8" max="8" width="12.00390625" style="40" customWidth="1"/>
    <col min="9" max="9" width="9.8515625" style="40" customWidth="1"/>
    <col min="10" max="256" width="8.57421875" style="40" customWidth="1"/>
  </cols>
  <sheetData>
    <row r="1" spans="1:9" s="40" customFormat="1" ht="27">
      <c r="A1" s="40"/>
      <c r="B1" s="61" t="s">
        <v>615</v>
      </c>
      <c r="C1" s="61"/>
      <c r="D1" s="61"/>
      <c r="E1" s="61"/>
      <c r="F1" s="61"/>
      <c r="G1" s="61"/>
      <c r="H1" s="61"/>
      <c r="I1" s="61"/>
    </row>
    <row r="2" spans="2:4" s="40" customFormat="1" ht="12.75">
      <c r="B2" s="44"/>
      <c r="C2" s="41"/>
      <c r="D2" s="41"/>
    </row>
    <row r="3" spans="1:10" s="46" customFormat="1" ht="24.75">
      <c r="A3" s="46" t="s">
        <v>616</v>
      </c>
      <c r="B3" s="46" t="s">
        <v>617</v>
      </c>
      <c r="C3" s="46" t="s">
        <v>618</v>
      </c>
      <c r="D3" s="46"/>
      <c r="E3" s="46" t="s">
        <v>619</v>
      </c>
      <c r="F3" s="46" t="s">
        <v>620</v>
      </c>
      <c r="G3" s="46" t="s">
        <v>621</v>
      </c>
      <c r="H3" s="46" t="s">
        <v>622</v>
      </c>
      <c r="I3" s="46" t="s">
        <v>623</v>
      </c>
      <c r="J3" s="46" t="s">
        <v>624</v>
      </c>
    </row>
    <row r="4" spans="2:6" s="54" customFormat="1" ht="12.75">
      <c r="B4" s="52"/>
      <c r="C4" s="52"/>
      <c r="D4" s="52"/>
      <c r="E4" s="52"/>
      <c r="F4" s="52"/>
    </row>
    <row r="5" spans="1:10" s="40" customFormat="1" ht="19.5" customHeight="1">
      <c r="A5" s="76" t="s">
        <v>625</v>
      </c>
      <c r="B5" s="44"/>
      <c r="C5" s="30" t="s">
        <v>626</v>
      </c>
      <c r="D5" s="78" t="s">
        <v>627</v>
      </c>
      <c r="E5" s="40" t="s">
        <v>628</v>
      </c>
      <c r="F5" s="30" t="s">
        <v>629</v>
      </c>
      <c r="G5" s="40">
        <v>2</v>
      </c>
      <c r="H5" s="40">
        <v>202</v>
      </c>
      <c r="I5" s="40"/>
      <c r="J5" s="79">
        <f>G5-IF(H5&gt;210,1,0)</f>
        <v>2</v>
      </c>
    </row>
    <row r="6" spans="1:10" s="40" customFormat="1" ht="19.5" customHeight="1">
      <c r="A6" s="76" t="s">
        <v>630</v>
      </c>
      <c r="B6" s="44"/>
      <c r="C6" s="30" t="s">
        <v>631</v>
      </c>
      <c r="D6" s="78" t="s">
        <v>632</v>
      </c>
      <c r="E6" s="40" t="s">
        <v>633</v>
      </c>
      <c r="F6" s="30" t="s">
        <v>634</v>
      </c>
      <c r="G6" s="40">
        <v>0</v>
      </c>
      <c r="H6" s="40">
        <v>210</v>
      </c>
      <c r="I6" s="40"/>
      <c r="J6" s="79">
        <f>G6-IF(H6&gt;210,1,0)</f>
        <v>0</v>
      </c>
    </row>
    <row r="7" spans="1:10" s="40" customFormat="1" ht="19.5" customHeight="1">
      <c r="A7" s="76" t="s">
        <v>635</v>
      </c>
      <c r="B7" s="44"/>
      <c r="C7" s="41"/>
      <c r="D7" s="41"/>
      <c r="E7" s="40" t="s">
        <v>636</v>
      </c>
      <c r="H7" s="40">
        <v>210</v>
      </c>
      <c r="I7" s="40"/>
      <c r="J7" s="79">
        <f>G7-IF(H7&gt;210,1,0)</f>
        <v>0</v>
      </c>
    </row>
    <row r="8" spans="1:10" s="40" customFormat="1" ht="19.5" customHeight="1">
      <c r="A8" s="76" t="s">
        <v>637</v>
      </c>
      <c r="B8" s="44"/>
      <c r="C8" s="41"/>
      <c r="D8" s="41"/>
      <c r="E8" s="40" t="s">
        <v>638</v>
      </c>
      <c r="H8" s="40">
        <v>210</v>
      </c>
      <c r="I8" s="40"/>
      <c r="J8" s="79">
        <f>G8-IF(H8&gt;210,1,0)</f>
        <v>0</v>
      </c>
    </row>
    <row r="9" spans="1:10" s="40" customFormat="1" ht="19.5" customHeight="1">
      <c r="A9" s="76" t="s">
        <v>639</v>
      </c>
      <c r="B9" s="44"/>
      <c r="C9" s="41"/>
      <c r="D9" s="41"/>
      <c r="E9" s="40" t="s">
        <v>640</v>
      </c>
      <c r="H9" s="40">
        <v>210</v>
      </c>
      <c r="I9" s="40"/>
      <c r="J9" s="79">
        <f>G9-IF(H9&gt;210,1,0)</f>
        <v>0</v>
      </c>
    </row>
    <row r="10" spans="1:10" s="40" customFormat="1" ht="19.5" customHeight="1">
      <c r="A10" s="76" t="s">
        <v>641</v>
      </c>
      <c r="B10" s="44"/>
      <c r="C10" s="41"/>
      <c r="D10" s="41"/>
      <c r="E10" s="40" t="s">
        <v>642</v>
      </c>
      <c r="H10" s="40">
        <v>210</v>
      </c>
      <c r="I10" s="40"/>
      <c r="J10" s="79">
        <f>G10-IF(H10&gt;210,1,0)</f>
        <v>0</v>
      </c>
    </row>
    <row r="11" spans="1:10" s="40" customFormat="1" ht="19.5" customHeight="1">
      <c r="A11" s="76" t="s">
        <v>643</v>
      </c>
      <c r="B11" s="44"/>
      <c r="C11" s="41"/>
      <c r="D11" s="41"/>
      <c r="E11" s="40" t="s">
        <v>644</v>
      </c>
      <c r="H11" s="40">
        <v>210</v>
      </c>
      <c r="I11" s="40"/>
      <c r="J11" s="79">
        <f>G11-IF(H11&gt;210,1,0)</f>
        <v>0</v>
      </c>
    </row>
    <row r="12" spans="1:10" s="40" customFormat="1" ht="19.5" customHeight="1">
      <c r="A12" s="76" t="s">
        <v>645</v>
      </c>
      <c r="B12" s="44"/>
      <c r="C12" s="41"/>
      <c r="D12" s="41"/>
      <c r="E12" s="40" t="s">
        <v>646</v>
      </c>
      <c r="H12" s="40">
        <v>210</v>
      </c>
      <c r="I12" s="40"/>
      <c r="J12" s="79">
        <f>G12-IF(H12&gt;210,1,0)</f>
        <v>0</v>
      </c>
    </row>
    <row r="13" spans="1:10" s="40" customFormat="1" ht="19.5" customHeight="1">
      <c r="A13" s="76" t="s">
        <v>647</v>
      </c>
      <c r="B13" s="44"/>
      <c r="C13" s="41"/>
      <c r="D13" s="41"/>
      <c r="E13" s="40" t="s">
        <v>648</v>
      </c>
      <c r="H13" s="40">
        <v>210</v>
      </c>
      <c r="I13" s="40"/>
      <c r="J13" s="79">
        <f>G13-IF(H13&gt;210,1,0)</f>
        <v>0</v>
      </c>
    </row>
    <row r="14" spans="1:10" s="40" customFormat="1" ht="19.5" customHeight="1">
      <c r="A14" s="76" t="s">
        <v>649</v>
      </c>
      <c r="B14" s="44"/>
      <c r="C14" s="41"/>
      <c r="D14" s="41"/>
      <c r="E14" s="40" t="s">
        <v>650</v>
      </c>
      <c r="H14" s="40">
        <v>210</v>
      </c>
      <c r="I14" s="40"/>
      <c r="J14" s="79">
        <f>G14-IF(H14&gt;210,1,0)</f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mergeCells count="2">
    <mergeCell ref="B1:I1"/>
    <mergeCell ref="C3:D3"/>
  </mergeCells>
  <printOptions gridLines="1" horizontalCentered="1"/>
  <pageMargins left="0.39375" right="0.39375" top="0.9840277777777778" bottom="0.39375" header="0.31527777777777777" footer="0.5118055555555556"/>
  <pageSetup fitToHeight="0" horizontalDpi="300" verticalDpi="300" orientation="landscape" paperSize="9" scale="120"/>
  <headerFooter alignWithMargins="0">
    <oddHeader>&amp;C5 MARZO 2006
OCEAN SUB MODENA
VIII TROFEO OCEAN SUB MODENA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I18" sqref="I18"/>
    </sheetView>
  </sheetViews>
  <sheetFormatPr defaultColWidth="9.140625" defaultRowHeight="12.75"/>
  <cols>
    <col min="1" max="1" width="2.8515625" style="1" customWidth="1"/>
    <col min="2" max="2" width="9.57421875" style="1" customWidth="1"/>
    <col min="3" max="3" width="8.7109375" style="1" customWidth="1"/>
    <col min="4" max="4" width="16.421875" style="1" customWidth="1"/>
    <col min="5" max="5" width="9.8515625" style="1" customWidth="1"/>
    <col min="6" max="6" width="10.28125" style="1" customWidth="1"/>
    <col min="7" max="7" width="3.140625" style="1" customWidth="1"/>
    <col min="8" max="8" width="0" style="1" hidden="1" customWidth="1"/>
    <col min="9" max="10" width="3.57421875" style="1" customWidth="1"/>
    <col min="11" max="11" width="9.7109375" style="1" customWidth="1"/>
    <col min="12" max="12" width="9.00390625" style="1" customWidth="1"/>
    <col min="13" max="14" width="8.8515625" style="0" customWidth="1"/>
    <col min="15" max="15" width="9.00390625" style="1" customWidth="1"/>
    <col min="16" max="256" width="8.8515625" style="0" customWidth="1"/>
  </cols>
  <sheetData>
    <row r="1" spans="1:15" ht="13.5" customHeight="1">
      <c r="A1" s="10" t="s">
        <v>14</v>
      </c>
      <c r="B1" s="10" t="s">
        <v>15</v>
      </c>
      <c r="C1" s="10" t="s">
        <v>16</v>
      </c>
      <c r="D1" s="10" t="s">
        <v>17</v>
      </c>
      <c r="E1" s="11" t="s">
        <v>18</v>
      </c>
      <c r="F1" s="11" t="s">
        <v>19</v>
      </c>
      <c r="G1" s="12" t="s">
        <v>20</v>
      </c>
      <c r="H1" s="13" t="s">
        <v>21</v>
      </c>
      <c r="I1" s="13" t="s">
        <v>22</v>
      </c>
      <c r="J1" s="13" t="s">
        <v>23</v>
      </c>
      <c r="K1" s="10" t="s">
        <v>24</v>
      </c>
      <c r="L1" s="10" t="s">
        <v>25</v>
      </c>
      <c r="M1" s="10" t="s">
        <v>26</v>
      </c>
      <c r="N1" s="10" t="s">
        <v>27</v>
      </c>
      <c r="O1" s="1"/>
    </row>
    <row r="2" spans="1:14" ht="12.75">
      <c r="A2" s="10">
        <v>1</v>
      </c>
      <c r="B2" s="14" t="s">
        <v>28</v>
      </c>
      <c r="C2" s="14" t="s">
        <v>29</v>
      </c>
      <c r="D2" s="14" t="s">
        <v>30</v>
      </c>
      <c r="E2" s="15" t="s">
        <v>31</v>
      </c>
      <c r="F2" s="12"/>
      <c r="G2" s="16" t="s">
        <v>32</v>
      </c>
      <c r="H2" s="17" t="s">
        <v>33</v>
      </c>
      <c r="I2" s="17" t="s">
        <v>34</v>
      </c>
      <c r="J2" s="17" t="s">
        <v>35</v>
      </c>
      <c r="K2" s="18"/>
      <c r="L2" s="18"/>
      <c r="M2" s="19"/>
      <c r="N2" s="12"/>
    </row>
    <row r="3" spans="1:14" ht="12.75">
      <c r="A3" s="10">
        <v>2</v>
      </c>
      <c r="B3" s="14" t="s">
        <v>36</v>
      </c>
      <c r="C3" s="14" t="s">
        <v>37</v>
      </c>
      <c r="D3" s="14" t="s">
        <v>38</v>
      </c>
      <c r="E3" s="20" t="s">
        <v>39</v>
      </c>
      <c r="F3" s="12"/>
      <c r="G3" s="16" t="s">
        <v>40</v>
      </c>
      <c r="H3" s="17" t="s">
        <v>41</v>
      </c>
      <c r="I3" s="17" t="s">
        <v>42</v>
      </c>
      <c r="J3" s="17" t="s">
        <v>43</v>
      </c>
      <c r="K3" s="18"/>
      <c r="L3" s="18"/>
      <c r="M3" s="19"/>
      <c r="N3" s="12"/>
    </row>
    <row r="4" spans="1:14" ht="12.75">
      <c r="A4" s="10">
        <v>3</v>
      </c>
      <c r="B4" s="14" t="s">
        <v>44</v>
      </c>
      <c r="C4" s="14" t="s">
        <v>45</v>
      </c>
      <c r="D4" s="14" t="s">
        <v>46</v>
      </c>
      <c r="E4" s="15" t="s">
        <v>47</v>
      </c>
      <c r="F4" s="13"/>
      <c r="G4" s="16" t="s">
        <v>48</v>
      </c>
      <c r="H4" s="22"/>
      <c r="I4" s="17" t="s">
        <v>49</v>
      </c>
      <c r="J4" s="17" t="s">
        <v>50</v>
      </c>
      <c r="K4" s="18"/>
      <c r="L4" s="18"/>
      <c r="M4" s="19"/>
      <c r="N4" s="12"/>
    </row>
    <row r="5" spans="1:14" ht="12.75">
      <c r="A5" s="10">
        <v>4</v>
      </c>
      <c r="B5" s="14" t="s">
        <v>51</v>
      </c>
      <c r="C5" s="14" t="s">
        <v>52</v>
      </c>
      <c r="D5" s="14" t="s">
        <v>53</v>
      </c>
      <c r="E5" s="15" t="s">
        <v>54</v>
      </c>
      <c r="F5" s="12"/>
      <c r="G5" s="16" t="s">
        <v>55</v>
      </c>
      <c r="H5" s="16" t="s">
        <v>56</v>
      </c>
      <c r="I5" s="16"/>
      <c r="J5" s="17"/>
      <c r="K5" s="18"/>
      <c r="L5" s="18"/>
      <c r="M5" s="19"/>
      <c r="N5" s="12"/>
    </row>
    <row r="6" spans="1:14" ht="12.75">
      <c r="A6" s="10">
        <v>5</v>
      </c>
      <c r="B6" s="14" t="s">
        <v>57</v>
      </c>
      <c r="C6" s="14" t="s">
        <v>58</v>
      </c>
      <c r="D6" s="14" t="s">
        <v>59</v>
      </c>
      <c r="E6" s="15" t="s">
        <v>60</v>
      </c>
      <c r="F6" s="12"/>
      <c r="G6" s="16" t="s">
        <v>61</v>
      </c>
      <c r="H6" s="16" t="s">
        <v>62</v>
      </c>
      <c r="I6" s="16" t="s">
        <v>63</v>
      </c>
      <c r="J6" s="17"/>
      <c r="K6" s="18"/>
      <c r="L6" s="18"/>
      <c r="M6" s="19"/>
      <c r="N6" s="12"/>
    </row>
    <row r="7" spans="1:14" ht="12.75">
      <c r="A7" s="10">
        <v>6</v>
      </c>
      <c r="B7" s="14" t="s">
        <v>64</v>
      </c>
      <c r="C7" s="14" t="s">
        <v>65</v>
      </c>
      <c r="D7" s="14" t="s">
        <v>66</v>
      </c>
      <c r="E7" s="15" t="s">
        <v>67</v>
      </c>
      <c r="F7" s="12"/>
      <c r="G7" s="16" t="s">
        <v>68</v>
      </c>
      <c r="H7" s="17" t="s">
        <v>69</v>
      </c>
      <c r="I7" s="17" t="s">
        <v>70</v>
      </c>
      <c r="J7" s="17"/>
      <c r="K7" s="18"/>
      <c r="L7" s="18"/>
      <c r="M7" s="19"/>
      <c r="N7" s="12"/>
    </row>
    <row r="8" spans="1:14" ht="12.75">
      <c r="A8" s="10">
        <v>7</v>
      </c>
      <c r="B8" s="14" t="s">
        <v>71</v>
      </c>
      <c r="C8" s="14" t="s">
        <v>72</v>
      </c>
      <c r="D8" s="14" t="s">
        <v>73</v>
      </c>
      <c r="E8" s="15" t="s">
        <v>74</v>
      </c>
      <c r="F8" s="12"/>
      <c r="G8" s="16" t="s">
        <v>75</v>
      </c>
      <c r="H8" s="17"/>
      <c r="I8" s="17" t="s">
        <v>76</v>
      </c>
      <c r="J8" s="17"/>
      <c r="K8" s="18"/>
      <c r="L8" s="18"/>
      <c r="M8" s="19"/>
      <c r="N8" s="12"/>
    </row>
    <row r="9" spans="1:14" ht="12.75">
      <c r="A9" s="10">
        <v>8</v>
      </c>
      <c r="B9" s="13" t="s">
        <v>77</v>
      </c>
      <c r="C9" s="13" t="s">
        <v>78</v>
      </c>
      <c r="D9" s="13" t="s">
        <v>79</v>
      </c>
      <c r="E9" s="15">
        <v>36081</v>
      </c>
      <c r="F9" s="12"/>
      <c r="G9" s="16" t="s">
        <v>80</v>
      </c>
      <c r="H9" s="17"/>
      <c r="I9" s="17" t="s">
        <v>81</v>
      </c>
      <c r="J9" s="17" t="s">
        <v>82</v>
      </c>
      <c r="K9" s="24">
        <v>18</v>
      </c>
      <c r="L9" s="24">
        <v>5</v>
      </c>
      <c r="M9" s="25">
        <v>9</v>
      </c>
      <c r="N9" s="12"/>
    </row>
    <row r="10" spans="1:14" ht="12.75">
      <c r="A10" s="10">
        <v>9</v>
      </c>
      <c r="B10" s="13" t="s">
        <v>83</v>
      </c>
      <c r="C10" s="13" t="s">
        <v>84</v>
      </c>
      <c r="D10" s="13" t="s">
        <v>85</v>
      </c>
      <c r="E10" s="22">
        <v>36056</v>
      </c>
      <c r="F10" s="12"/>
      <c r="G10" s="16" t="s">
        <v>86</v>
      </c>
      <c r="H10" s="17"/>
      <c r="I10" s="17" t="s">
        <v>87</v>
      </c>
      <c r="J10" s="17" t="s">
        <v>88</v>
      </c>
      <c r="K10" s="24">
        <v>18</v>
      </c>
      <c r="L10" s="24">
        <v>5</v>
      </c>
      <c r="M10" s="25"/>
      <c r="N10" s="12"/>
    </row>
    <row r="11" spans="1:14" ht="12.75">
      <c r="A11" s="10">
        <v>10</v>
      </c>
      <c r="B11" s="13" t="s">
        <v>89</v>
      </c>
      <c r="C11" s="13" t="s">
        <v>90</v>
      </c>
      <c r="D11" s="13" t="s">
        <v>91</v>
      </c>
      <c r="E11" s="22">
        <v>36035</v>
      </c>
      <c r="F11" s="12"/>
      <c r="G11" s="16" t="s">
        <v>92</v>
      </c>
      <c r="H11" s="17"/>
      <c r="I11" s="17"/>
      <c r="J11" s="17" t="s">
        <v>93</v>
      </c>
      <c r="K11" s="24">
        <v>18</v>
      </c>
      <c r="L11" s="26"/>
      <c r="M11" s="25"/>
      <c r="N11" s="12"/>
    </row>
    <row r="12" spans="1:14" ht="12.75">
      <c r="A12" s="10">
        <v>11</v>
      </c>
      <c r="B12" s="13" t="s">
        <v>94</v>
      </c>
      <c r="C12" s="13" t="s">
        <v>95</v>
      </c>
      <c r="D12" s="13" t="s">
        <v>96</v>
      </c>
      <c r="E12" s="22" t="s">
        <v>97</v>
      </c>
      <c r="F12" s="13"/>
      <c r="G12" s="16" t="s">
        <v>98</v>
      </c>
      <c r="H12" s="17"/>
      <c r="I12" s="17"/>
      <c r="J12" s="17" t="s">
        <v>99</v>
      </c>
      <c r="K12" s="24">
        <v>18</v>
      </c>
      <c r="L12" s="26"/>
      <c r="M12" s="25">
        <v>9</v>
      </c>
      <c r="N12" s="12"/>
    </row>
    <row r="13" spans="1:14" ht="12.75">
      <c r="A13" s="10">
        <v>12</v>
      </c>
      <c r="B13" s="13" t="s">
        <v>100</v>
      </c>
      <c r="C13" s="13" t="s">
        <v>101</v>
      </c>
      <c r="D13" s="13" t="s">
        <v>102</v>
      </c>
      <c r="E13" s="22" t="s">
        <v>103</v>
      </c>
      <c r="F13" s="13"/>
      <c r="G13" s="16" t="s">
        <v>104</v>
      </c>
      <c r="H13" s="17"/>
      <c r="I13" s="17"/>
      <c r="J13" s="17" t="s">
        <v>105</v>
      </c>
      <c r="K13" s="24">
        <v>18</v>
      </c>
      <c r="L13" s="26"/>
      <c r="M13" s="25"/>
      <c r="N13" s="12"/>
    </row>
    <row r="14" spans="1:14" ht="12.75">
      <c r="A14" s="10">
        <v>13</v>
      </c>
      <c r="B14" s="13" t="s">
        <v>106</v>
      </c>
      <c r="C14" s="13" t="s">
        <v>107</v>
      </c>
      <c r="D14" s="13" t="s">
        <v>108</v>
      </c>
      <c r="E14" s="22" t="s">
        <v>109</v>
      </c>
      <c r="F14" s="13"/>
      <c r="G14" s="16" t="s">
        <v>110</v>
      </c>
      <c r="H14" s="17"/>
      <c r="I14" s="17"/>
      <c r="J14" s="17" t="s">
        <v>111</v>
      </c>
      <c r="K14" s="24">
        <v>18</v>
      </c>
      <c r="L14" s="26"/>
      <c r="M14" s="25"/>
      <c r="N14" s="12"/>
    </row>
    <row r="15" spans="1:15" ht="12.75">
      <c r="A15" s="10">
        <v>14</v>
      </c>
      <c r="B15" s="12" t="s">
        <v>112</v>
      </c>
      <c r="C15" s="12" t="s">
        <v>113</v>
      </c>
      <c r="D15" s="12" t="s">
        <v>114</v>
      </c>
      <c r="E15" s="13"/>
      <c r="F15" s="12"/>
      <c r="G15" s="16" t="s">
        <v>115</v>
      </c>
      <c r="H15" s="16" t="s">
        <v>116</v>
      </c>
      <c r="I15" s="16" t="s">
        <v>117</v>
      </c>
      <c r="J15" s="17" t="s">
        <v>118</v>
      </c>
      <c r="K15" s="24">
        <v>18</v>
      </c>
      <c r="L15" s="24">
        <v>5</v>
      </c>
      <c r="M15" s="25">
        <v>9</v>
      </c>
      <c r="N15" s="26"/>
      <c r="O15" s="27"/>
    </row>
    <row r="16" spans="1:15" ht="12.75">
      <c r="A16" s="10">
        <v>15</v>
      </c>
      <c r="B16" s="12" t="s">
        <v>119</v>
      </c>
      <c r="C16" s="12" t="s">
        <v>120</v>
      </c>
      <c r="D16" s="12" t="s">
        <v>121</v>
      </c>
      <c r="E16" s="13"/>
      <c r="F16" s="12"/>
      <c r="G16" s="16" t="s">
        <v>122</v>
      </c>
      <c r="H16" s="16" t="s">
        <v>123</v>
      </c>
      <c r="I16" s="16" t="s">
        <v>124</v>
      </c>
      <c r="J16" s="17" t="s">
        <v>125</v>
      </c>
      <c r="K16" s="24">
        <v>18</v>
      </c>
      <c r="L16" s="24">
        <v>5</v>
      </c>
      <c r="M16" s="25"/>
      <c r="N16" s="26"/>
      <c r="O16" s="27"/>
    </row>
    <row r="17" spans="1:15" ht="12.75">
      <c r="A17" s="10">
        <v>16</v>
      </c>
      <c r="B17" s="12" t="s">
        <v>126</v>
      </c>
      <c r="C17" s="12" t="s">
        <v>127</v>
      </c>
      <c r="D17" s="12" t="s">
        <v>128</v>
      </c>
      <c r="E17" s="12"/>
      <c r="F17" s="12"/>
      <c r="G17" s="16" t="s">
        <v>129</v>
      </c>
      <c r="H17" s="16" t="s">
        <v>130</v>
      </c>
      <c r="I17" s="16" t="s">
        <v>131</v>
      </c>
      <c r="J17" s="17" t="s">
        <v>132</v>
      </c>
      <c r="K17" s="24">
        <v>18</v>
      </c>
      <c r="L17" s="24">
        <v>5</v>
      </c>
      <c r="M17" s="25"/>
      <c r="N17" s="26"/>
      <c r="O17" s="27"/>
    </row>
    <row r="18" spans="1:15" ht="12.75">
      <c r="A18" s="10">
        <v>17</v>
      </c>
      <c r="B18" s="12" t="s">
        <v>133</v>
      </c>
      <c r="C18" s="12" t="s">
        <v>134</v>
      </c>
      <c r="D18" s="12" t="s">
        <v>135</v>
      </c>
      <c r="E18" s="12"/>
      <c r="F18" s="12"/>
      <c r="G18" s="16" t="s">
        <v>136</v>
      </c>
      <c r="H18" s="16" t="s">
        <v>137</v>
      </c>
      <c r="I18" s="16" t="s">
        <v>138</v>
      </c>
      <c r="J18" s="12"/>
      <c r="K18" s="24">
        <v>18</v>
      </c>
      <c r="L18" s="24">
        <v>5</v>
      </c>
      <c r="M18" s="26"/>
      <c r="N18" s="26"/>
      <c r="O18" s="27"/>
    </row>
    <row r="19" spans="1:15" ht="12.75">
      <c r="A19" s="10">
        <v>18</v>
      </c>
      <c r="B19" s="12" t="s">
        <v>139</v>
      </c>
      <c r="C19" s="12" t="s">
        <v>140</v>
      </c>
      <c r="D19" s="12" t="s">
        <v>141</v>
      </c>
      <c r="E19" s="12"/>
      <c r="F19" s="12"/>
      <c r="G19" s="16" t="s">
        <v>142</v>
      </c>
      <c r="H19" s="12"/>
      <c r="I19" s="11" t="s">
        <v>143</v>
      </c>
      <c r="J19" s="16" t="s">
        <v>144</v>
      </c>
      <c r="K19" s="24">
        <v>18</v>
      </c>
      <c r="L19" s="26"/>
      <c r="M19" s="25">
        <v>9</v>
      </c>
      <c r="N19" s="26"/>
      <c r="O19" s="27"/>
    </row>
    <row r="20" spans="1:15" ht="12.75">
      <c r="A20" s="10">
        <v>19</v>
      </c>
      <c r="B20" s="12" t="s">
        <v>145</v>
      </c>
      <c r="C20" s="12" t="s">
        <v>146</v>
      </c>
      <c r="D20" s="12" t="s">
        <v>147</v>
      </c>
      <c r="E20" s="12"/>
      <c r="F20" s="12"/>
      <c r="G20" s="16" t="s">
        <v>148</v>
      </c>
      <c r="H20" s="12"/>
      <c r="I20" s="11" t="s">
        <v>149</v>
      </c>
      <c r="J20" s="16" t="s">
        <v>150</v>
      </c>
      <c r="K20" s="24">
        <v>18</v>
      </c>
      <c r="L20" s="26"/>
      <c r="M20" s="25"/>
      <c r="N20" s="26"/>
      <c r="O20" s="27"/>
    </row>
    <row r="21" spans="1:15" ht="12.75">
      <c r="A21" s="10">
        <v>20</v>
      </c>
      <c r="B21" s="12" t="s">
        <v>151</v>
      </c>
      <c r="C21" s="12" t="s">
        <v>152</v>
      </c>
      <c r="D21" s="12" t="s">
        <v>153</v>
      </c>
      <c r="E21" s="12"/>
      <c r="F21" s="12"/>
      <c r="G21" s="28" t="s">
        <v>154</v>
      </c>
      <c r="H21" s="12"/>
      <c r="I21" s="11" t="s">
        <v>155</v>
      </c>
      <c r="J21" s="16" t="s">
        <v>156</v>
      </c>
      <c r="K21" s="24">
        <v>18</v>
      </c>
      <c r="L21" s="24">
        <v>5</v>
      </c>
      <c r="M21" s="25"/>
      <c r="N21" s="26"/>
      <c r="O21" s="27"/>
    </row>
    <row r="22" spans="1:15" ht="12.75">
      <c r="A22" s="10">
        <v>21</v>
      </c>
      <c r="B22" s="12" t="s">
        <v>157</v>
      </c>
      <c r="C22" s="12" t="s">
        <v>158</v>
      </c>
      <c r="D22" s="12" t="s">
        <v>159</v>
      </c>
      <c r="E22" s="17" t="s">
        <v>160</v>
      </c>
      <c r="F22" s="12"/>
      <c r="G22" s="16" t="s">
        <v>161</v>
      </c>
      <c r="H22" s="16" t="s">
        <v>162</v>
      </c>
      <c r="I22" s="16" t="s">
        <v>163</v>
      </c>
      <c r="J22" s="16" t="s">
        <v>164</v>
      </c>
      <c r="K22" s="24">
        <v>18</v>
      </c>
      <c r="L22" s="24">
        <v>5</v>
      </c>
      <c r="M22" s="25">
        <v>9</v>
      </c>
      <c r="N22" s="26"/>
      <c r="O22" s="27"/>
    </row>
    <row r="23" spans="1:15" ht="12.75">
      <c r="A23" s="10">
        <v>22</v>
      </c>
      <c r="B23" s="12" t="s">
        <v>165</v>
      </c>
      <c r="C23" s="12" t="s">
        <v>166</v>
      </c>
      <c r="D23" s="12" t="s">
        <v>167</v>
      </c>
      <c r="E23" s="17">
        <v>1763055</v>
      </c>
      <c r="F23" s="12"/>
      <c r="G23" s="16" t="s">
        <v>168</v>
      </c>
      <c r="H23" s="16" t="s">
        <v>169</v>
      </c>
      <c r="I23" s="16" t="s">
        <v>170</v>
      </c>
      <c r="J23" s="16" t="s">
        <v>171</v>
      </c>
      <c r="K23" s="24">
        <v>18</v>
      </c>
      <c r="L23" s="24">
        <v>5</v>
      </c>
      <c r="M23" s="25"/>
      <c r="N23" s="26"/>
      <c r="O23" s="27"/>
    </row>
    <row r="24" spans="1:15" ht="12.75">
      <c r="A24" s="10">
        <v>23</v>
      </c>
      <c r="B24" s="12" t="s">
        <v>172</v>
      </c>
      <c r="C24" s="12" t="s">
        <v>173</v>
      </c>
      <c r="D24" s="12" t="s">
        <v>174</v>
      </c>
      <c r="E24" s="17" t="s">
        <v>175</v>
      </c>
      <c r="F24" s="12"/>
      <c r="G24" s="16" t="s">
        <v>176</v>
      </c>
      <c r="H24" s="16" t="s">
        <v>177</v>
      </c>
      <c r="I24" s="16" t="s">
        <v>178</v>
      </c>
      <c r="J24" s="16" t="s">
        <v>179</v>
      </c>
      <c r="K24" s="24">
        <v>18</v>
      </c>
      <c r="L24" s="24">
        <v>5</v>
      </c>
      <c r="M24" s="25"/>
      <c r="N24" s="26"/>
      <c r="O24" s="27"/>
    </row>
    <row r="25" spans="1:15" ht="12.75">
      <c r="A25" s="10">
        <v>24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24"/>
      <c r="M25" s="26"/>
      <c r="N25" s="26"/>
      <c r="O25" s="27"/>
    </row>
    <row r="26" spans="1:15" ht="12.75">
      <c r="A26" s="10">
        <v>25</v>
      </c>
      <c r="B26" s="29"/>
      <c r="C26" s="12"/>
      <c r="D26" s="12"/>
      <c r="E26" s="12"/>
      <c r="F26" s="12"/>
      <c r="G26" s="12"/>
      <c r="H26" s="12"/>
      <c r="I26" s="12"/>
      <c r="J26" s="12"/>
      <c r="K26" s="12"/>
      <c r="L26" s="26"/>
      <c r="M26" s="26"/>
      <c r="N26" s="26"/>
      <c r="O26" s="27"/>
    </row>
    <row r="27" spans="1:15" ht="12.75">
      <c r="A27" s="10">
        <v>26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26"/>
      <c r="M27" s="26"/>
      <c r="N27" s="26"/>
      <c r="O27" s="27"/>
    </row>
    <row r="28" spans="1:14" ht="12.75">
      <c r="A28" s="10">
        <v>27</v>
      </c>
      <c r="B28" s="12"/>
      <c r="C28" s="12"/>
      <c r="D28" s="12"/>
      <c r="E28" s="12"/>
      <c r="F28" s="13"/>
      <c r="G28" s="13"/>
      <c r="H28" s="13"/>
      <c r="I28" s="12"/>
      <c r="J28" s="13"/>
      <c r="K28" s="13"/>
      <c r="L28" s="26"/>
      <c r="M28" s="26"/>
      <c r="N28" s="26"/>
    </row>
    <row r="29" spans="1:15" ht="12.75">
      <c r="A29" s="10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6"/>
      <c r="M29" s="26"/>
      <c r="N29" s="26"/>
      <c r="O29" s="27"/>
    </row>
    <row r="30" spans="1:14" ht="12.75">
      <c r="A30" s="10">
        <v>29</v>
      </c>
      <c r="B30" s="12"/>
      <c r="C30" s="12"/>
      <c r="D30" s="12"/>
      <c r="E30" s="12"/>
      <c r="F30" s="13"/>
      <c r="G30" s="13"/>
      <c r="H30" s="10"/>
      <c r="I30" s="12"/>
      <c r="J30" s="12"/>
      <c r="K30" s="12"/>
      <c r="L30" s="26"/>
      <c r="M30" s="26"/>
      <c r="N30" s="26"/>
    </row>
    <row r="31" spans="1:14" ht="12.75">
      <c r="A31" s="10">
        <v>30</v>
      </c>
      <c r="B31" s="12"/>
      <c r="C31" s="12"/>
      <c r="D31" s="12"/>
      <c r="E31" s="12"/>
      <c r="F31" s="13"/>
      <c r="G31" s="13"/>
      <c r="H31" s="10"/>
      <c r="I31" s="12"/>
      <c r="J31" s="12"/>
      <c r="K31" s="12"/>
      <c r="L31" s="26"/>
      <c r="M31" s="26"/>
      <c r="N31" s="26"/>
    </row>
    <row r="32" spans="1:15" ht="12.75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31">
        <f>SUM(K9:K31)</f>
        <v>288</v>
      </c>
      <c r="L32" s="31">
        <f>SUM(L9:L31)</f>
        <v>50</v>
      </c>
      <c r="M32" s="31">
        <f>SUM(M9:M31)</f>
        <v>45</v>
      </c>
      <c r="N32" s="32">
        <f>SUM(K32:M32)</f>
        <v>0</v>
      </c>
      <c r="O32" s="2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7">
    <mergeCell ref="M2:M4"/>
    <mergeCell ref="M5:M8"/>
    <mergeCell ref="M9:M11"/>
    <mergeCell ref="M12:M14"/>
    <mergeCell ref="M15:M17"/>
    <mergeCell ref="M19:M21"/>
    <mergeCell ref="M22:M24"/>
  </mergeCells>
  <printOptions gridLines="1" horizontalCentered="1" verticalCentered="1"/>
  <pageMargins left="0.15763888888888888" right="0.15763888888888888" top="0.9840277777777778" bottom="0.39375" header="0.5118055555555556" footer="0.5118055555555556"/>
  <pageSetup fitToHeight="0" horizontalDpi="300" verticalDpi="300" orientation="landscape" paperSize="9" scale="90"/>
  <headerFooter alignWithMargins="0">
    <oddHeader>&amp;C&amp;"Arial,Grassetto"&amp;16 5 marzo 2006
VIII TROFEO OCEAN SUB
OCEAN SUB MODENA</oddHead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2.7109375" style="1" customWidth="1"/>
    <col min="3" max="4" width="18.140625" style="1" customWidth="1"/>
    <col min="5" max="5" width="8.8515625" style="0" customWidth="1"/>
    <col min="6" max="11" width="6.28125" style="1" customWidth="1"/>
    <col min="12" max="15" width="4.7109375" style="1" customWidth="1"/>
    <col min="16" max="16" width="0" style="1" hidden="1" customWidth="1"/>
    <col min="17" max="17" width="4.7109375" style="1" customWidth="1"/>
    <col min="18" max="18" width="6.140625" style="1" customWidth="1"/>
    <col min="19" max="256" width="8.8515625" style="0" customWidth="1"/>
  </cols>
  <sheetData>
    <row r="1" spans="1:13" ht="12.75">
      <c r="A1" s="30" t="s">
        <v>180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22.5" customHeight="1">
      <c r="A3" s="30" t="s">
        <v>182</v>
      </c>
      <c r="B3" s="30" t="s">
        <v>183</v>
      </c>
      <c r="C3" s="30" t="s">
        <v>184</v>
      </c>
      <c r="D3" s="30" t="s">
        <v>185</v>
      </c>
      <c r="E3" s="30" t="s">
        <v>186</v>
      </c>
      <c r="F3" s="33">
        <v>100</v>
      </c>
      <c r="G3" s="33">
        <v>150</v>
      </c>
      <c r="H3" s="33">
        <v>200</v>
      </c>
      <c r="I3" s="33">
        <v>250</v>
      </c>
      <c r="J3" s="33">
        <v>300</v>
      </c>
      <c r="K3" s="33">
        <v>400</v>
      </c>
      <c r="L3" s="30">
        <v>125</v>
      </c>
      <c r="M3" s="30">
        <v>175</v>
      </c>
      <c r="N3" s="30">
        <v>225</v>
      </c>
      <c r="O3" s="30">
        <v>275</v>
      </c>
      <c r="P3" s="30"/>
      <c r="Q3" s="30">
        <v>350</v>
      </c>
      <c r="R3" s="34">
        <v>450</v>
      </c>
    </row>
    <row r="4" spans="1:13" ht="12.75">
      <c r="A4" s="30">
        <v>1</v>
      </c>
      <c r="B4" s="30">
        <v>1</v>
      </c>
      <c r="C4" s="30" t="s">
        <v>187</v>
      </c>
      <c r="D4" s="30" t="s">
        <v>188</v>
      </c>
      <c r="E4" s="30"/>
      <c r="F4" s="30"/>
      <c r="G4" s="30"/>
      <c r="H4" s="30"/>
      <c r="I4" s="30"/>
      <c r="J4" s="30"/>
      <c r="K4" s="30"/>
      <c r="L4" s="30"/>
      <c r="M4" s="30"/>
    </row>
    <row r="5" spans="1:13" ht="12.75">
      <c r="A5" s="30">
        <v>2</v>
      </c>
      <c r="B5" s="30">
        <v>2</v>
      </c>
      <c r="C5" s="30" t="s">
        <v>189</v>
      </c>
      <c r="D5" s="30" t="s">
        <v>190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ht="12.75">
      <c r="A6" s="30">
        <v>3</v>
      </c>
      <c r="B6" s="30">
        <v>3</v>
      </c>
      <c r="C6" s="30" t="s">
        <v>191</v>
      </c>
      <c r="D6" s="30" t="s">
        <v>192</v>
      </c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30">
        <v>4</v>
      </c>
      <c r="B7" s="30">
        <v>4</v>
      </c>
      <c r="C7" s="30" t="s">
        <v>193</v>
      </c>
      <c r="D7" s="30" t="s">
        <v>194</v>
      </c>
      <c r="E7" s="30"/>
      <c r="F7" s="30"/>
      <c r="G7" s="30"/>
      <c r="H7" s="30"/>
      <c r="I7" s="30"/>
      <c r="J7" s="30"/>
      <c r="K7" s="30"/>
      <c r="L7" s="30"/>
      <c r="M7" s="30"/>
    </row>
    <row r="8" spans="1:13" ht="12.75">
      <c r="A8" s="35" t="s">
        <v>195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2.75">
      <c r="A9" s="30" t="s">
        <v>196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5" t="s">
        <v>197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8" ht="22.5" customHeight="1">
      <c r="A11" s="30" t="s">
        <v>198</v>
      </c>
      <c r="B11" s="30" t="s">
        <v>199</v>
      </c>
      <c r="C11" s="30" t="s">
        <v>200</v>
      </c>
      <c r="D11" s="30" t="s">
        <v>201</v>
      </c>
      <c r="E11" s="30" t="s">
        <v>202</v>
      </c>
      <c r="F11" s="33">
        <v>100</v>
      </c>
      <c r="G11" s="33">
        <v>150</v>
      </c>
      <c r="H11" s="33">
        <v>200</v>
      </c>
      <c r="I11" s="33">
        <v>250</v>
      </c>
      <c r="J11" s="33">
        <v>300</v>
      </c>
      <c r="K11" s="33">
        <v>400</v>
      </c>
      <c r="L11" s="30">
        <v>125</v>
      </c>
      <c r="M11" s="30">
        <v>175</v>
      </c>
      <c r="N11" s="30">
        <v>225</v>
      </c>
      <c r="O11" s="30">
        <v>275</v>
      </c>
      <c r="P11" s="30"/>
      <c r="Q11" s="30">
        <v>350</v>
      </c>
      <c r="R11" s="34">
        <v>450</v>
      </c>
    </row>
    <row r="12" spans="1:13" ht="12.75">
      <c r="A12" s="30">
        <v>5</v>
      </c>
      <c r="B12" s="30">
        <v>1</v>
      </c>
      <c r="C12" s="30" t="s">
        <v>203</v>
      </c>
      <c r="D12" s="36" t="s">
        <v>204</v>
      </c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2.75">
      <c r="A13" s="30">
        <v>6</v>
      </c>
      <c r="B13" s="30">
        <v>2</v>
      </c>
      <c r="C13" s="30" t="s">
        <v>205</v>
      </c>
      <c r="D13" s="30" t="s">
        <v>206</v>
      </c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>
        <v>7</v>
      </c>
      <c r="B14" s="30">
        <v>3</v>
      </c>
      <c r="C14" s="30" t="s">
        <v>207</v>
      </c>
      <c r="D14" s="30" t="s">
        <v>208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0">
        <v>8</v>
      </c>
      <c r="B15" s="30">
        <v>4</v>
      </c>
      <c r="C15" s="30" t="s">
        <v>209</v>
      </c>
      <c r="D15" s="30" t="s">
        <v>210</v>
      </c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35" t="s">
        <v>211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30" t="s">
        <v>212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30" t="s">
        <v>213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8" ht="22.5" customHeight="1">
      <c r="A19" s="30" t="s">
        <v>214</v>
      </c>
      <c r="B19" s="30" t="s">
        <v>215</v>
      </c>
      <c r="C19" s="30" t="s">
        <v>216</v>
      </c>
      <c r="D19" s="30" t="s">
        <v>217</v>
      </c>
      <c r="E19" s="30" t="s">
        <v>218</v>
      </c>
      <c r="F19" s="33">
        <v>100</v>
      </c>
      <c r="G19" s="33">
        <v>150</v>
      </c>
      <c r="H19" s="33">
        <v>200</v>
      </c>
      <c r="I19" s="33">
        <v>250</v>
      </c>
      <c r="J19" s="33">
        <v>300</v>
      </c>
      <c r="K19" s="33">
        <v>400</v>
      </c>
      <c r="L19" s="30">
        <v>125</v>
      </c>
      <c r="M19" s="30">
        <v>175</v>
      </c>
      <c r="N19" s="30">
        <v>225</v>
      </c>
      <c r="O19" s="30">
        <v>275</v>
      </c>
      <c r="P19" s="30"/>
      <c r="Q19" s="30">
        <v>350</v>
      </c>
      <c r="R19" s="34">
        <v>450</v>
      </c>
    </row>
    <row r="20" spans="1:13" ht="12.75">
      <c r="A20" s="30">
        <v>9</v>
      </c>
      <c r="B20" s="30">
        <v>1</v>
      </c>
      <c r="C20" s="30" t="s">
        <v>219</v>
      </c>
      <c r="D20" s="30" t="s">
        <v>220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2.75">
      <c r="A21" s="30">
        <v>10</v>
      </c>
      <c r="B21" s="30">
        <v>2</v>
      </c>
      <c r="C21" s="30" t="s">
        <v>221</v>
      </c>
      <c r="D21" s="30" t="s">
        <v>222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30">
        <v>11</v>
      </c>
      <c r="B22" s="30">
        <v>3</v>
      </c>
      <c r="C22" s="30" t="s">
        <v>223</v>
      </c>
      <c r="D22" s="30" t="s">
        <v>224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30">
        <v>12</v>
      </c>
      <c r="B23" s="30">
        <v>4</v>
      </c>
      <c r="C23" s="30" t="s">
        <v>225</v>
      </c>
      <c r="D23" s="30" t="s">
        <v>226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5" t="s">
        <v>227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2.75">
      <c r="A25" s="30" t="s">
        <v>228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0" t="s">
        <v>229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8" ht="22.5" customHeight="1">
      <c r="A27" s="30" t="s">
        <v>230</v>
      </c>
      <c r="B27" s="30" t="s">
        <v>231</v>
      </c>
      <c r="C27" s="30" t="s">
        <v>232</v>
      </c>
      <c r="D27" s="30" t="s">
        <v>233</v>
      </c>
      <c r="E27" s="30" t="s">
        <v>234</v>
      </c>
      <c r="F27" s="33">
        <v>100</v>
      </c>
      <c r="G27" s="33">
        <v>150</v>
      </c>
      <c r="H27" s="33">
        <v>200</v>
      </c>
      <c r="I27" s="33">
        <v>250</v>
      </c>
      <c r="J27" s="33">
        <v>300</v>
      </c>
      <c r="K27" s="33">
        <v>400</v>
      </c>
      <c r="L27" s="30">
        <v>125</v>
      </c>
      <c r="M27" s="30">
        <v>175</v>
      </c>
      <c r="N27" s="30">
        <v>225</v>
      </c>
      <c r="O27" s="30">
        <v>275</v>
      </c>
      <c r="P27" s="30"/>
      <c r="Q27" s="30">
        <v>350</v>
      </c>
      <c r="R27" s="34">
        <v>450</v>
      </c>
    </row>
    <row r="28" spans="1:13" ht="12.75">
      <c r="A28" s="30">
        <v>13</v>
      </c>
      <c r="B28" s="30">
        <v>1</v>
      </c>
      <c r="C28" s="30" t="s">
        <v>235</v>
      </c>
      <c r="D28" s="36" t="s">
        <v>236</v>
      </c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>
        <v>14</v>
      </c>
      <c r="B29" s="30">
        <v>2</v>
      </c>
      <c r="C29" s="30" t="s">
        <v>237</v>
      </c>
      <c r="D29" s="36" t="s">
        <v>238</v>
      </c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0">
        <v>15</v>
      </c>
      <c r="B30" s="30">
        <v>3</v>
      </c>
      <c r="C30" s="30" t="s">
        <v>239</v>
      </c>
      <c r="D30" s="36" t="s">
        <v>240</v>
      </c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0">
        <v>16</v>
      </c>
      <c r="B31" s="30">
        <v>4</v>
      </c>
      <c r="C31" s="30" t="s">
        <v>241</v>
      </c>
      <c r="D31" s="36" t="s">
        <v>242</v>
      </c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0" t="s">
        <v>243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>
      <c r="A34" s="30" t="s">
        <v>244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0" t="s">
        <v>245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8" ht="22.5" customHeight="1">
      <c r="A36" s="30" t="s">
        <v>246</v>
      </c>
      <c r="B36" s="30" t="s">
        <v>247</v>
      </c>
      <c r="C36" s="30" t="s">
        <v>248</v>
      </c>
      <c r="D36" s="30" t="s">
        <v>249</v>
      </c>
      <c r="E36" s="30" t="s">
        <v>250</v>
      </c>
      <c r="F36" s="33">
        <v>100</v>
      </c>
      <c r="G36" s="33">
        <v>150</v>
      </c>
      <c r="H36" s="33">
        <v>200</v>
      </c>
      <c r="I36" s="33">
        <v>250</v>
      </c>
      <c r="J36" s="33">
        <v>300</v>
      </c>
      <c r="K36" s="33">
        <v>400</v>
      </c>
      <c r="L36" s="30">
        <v>125</v>
      </c>
      <c r="M36" s="30">
        <v>175</v>
      </c>
      <c r="N36" s="30">
        <v>225</v>
      </c>
      <c r="O36" s="30">
        <v>275</v>
      </c>
      <c r="P36" s="30"/>
      <c r="Q36" s="30">
        <v>350</v>
      </c>
      <c r="R36" s="34">
        <v>450</v>
      </c>
    </row>
    <row r="37" spans="1:13" ht="12.75">
      <c r="A37" s="30">
        <v>17</v>
      </c>
      <c r="B37" s="30">
        <v>1</v>
      </c>
      <c r="C37" s="30" t="s">
        <v>251</v>
      </c>
      <c r="D37" s="30" t="s">
        <v>252</v>
      </c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30">
        <v>18</v>
      </c>
      <c r="B38" s="30">
        <v>2</v>
      </c>
      <c r="C38" s="30" t="s">
        <v>253</v>
      </c>
      <c r="D38" s="30" t="s">
        <v>254</v>
      </c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30">
        <v>19</v>
      </c>
      <c r="B39" s="30">
        <v>3</v>
      </c>
      <c r="C39" s="30" t="s">
        <v>255</v>
      </c>
      <c r="D39" s="36" t="s">
        <v>256</v>
      </c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30">
        <v>20</v>
      </c>
      <c r="B40" s="30">
        <v>4</v>
      </c>
      <c r="C40" s="30" t="s">
        <v>257</v>
      </c>
      <c r="D40" s="30" t="s">
        <v>258</v>
      </c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0" t="s">
        <v>259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0" t="s">
        <v>260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0" t="s">
        <v>261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8" ht="22.5" customHeight="1">
      <c r="A44" s="30" t="s">
        <v>262</v>
      </c>
      <c r="B44" s="30" t="s">
        <v>263</v>
      </c>
      <c r="C44" s="30" t="s">
        <v>264</v>
      </c>
      <c r="D44" s="30" t="s">
        <v>265</v>
      </c>
      <c r="E44" s="30" t="s">
        <v>266</v>
      </c>
      <c r="F44" s="33">
        <v>100</v>
      </c>
      <c r="G44" s="33">
        <v>150</v>
      </c>
      <c r="H44" s="33">
        <v>200</v>
      </c>
      <c r="I44" s="33">
        <v>250</v>
      </c>
      <c r="J44" s="33">
        <v>300</v>
      </c>
      <c r="K44" s="33">
        <v>400</v>
      </c>
      <c r="L44" s="30">
        <v>125</v>
      </c>
      <c r="M44" s="30">
        <v>175</v>
      </c>
      <c r="N44" s="30">
        <v>225</v>
      </c>
      <c r="O44" s="30">
        <v>275</v>
      </c>
      <c r="P44" s="30"/>
      <c r="Q44" s="30">
        <v>350</v>
      </c>
      <c r="R44" s="34">
        <v>450</v>
      </c>
    </row>
    <row r="45" spans="1:13" ht="12.75">
      <c r="A45" s="30">
        <v>21</v>
      </c>
      <c r="B45" s="30">
        <v>1</v>
      </c>
      <c r="C45" s="30" t="s">
        <v>267</v>
      </c>
      <c r="D45" s="30" t="s">
        <v>268</v>
      </c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2.75">
      <c r="A46" s="30">
        <v>22</v>
      </c>
      <c r="B46" s="30">
        <v>2</v>
      </c>
      <c r="C46" s="30" t="s">
        <v>269</v>
      </c>
      <c r="D46" s="30" t="s">
        <v>270</v>
      </c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2.75">
      <c r="A47" s="30">
        <v>23</v>
      </c>
      <c r="B47" s="30">
        <v>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2.75">
      <c r="A48" s="30">
        <v>24</v>
      </c>
      <c r="B48" s="30">
        <v>4</v>
      </c>
      <c r="E48" s="30"/>
      <c r="F48" s="30"/>
      <c r="G48" s="30"/>
      <c r="H48" s="30"/>
      <c r="I48" s="30"/>
      <c r="J48" s="30"/>
      <c r="K48" s="30"/>
      <c r="L48" s="30"/>
      <c r="M48" s="30"/>
    </row>
    <row r="49" ht="12.75"/>
    <row r="50" ht="12.75"/>
    <row r="51" ht="12.75"/>
    <row r="52" ht="12.75"/>
    <row r="53" ht="12.75"/>
    <row r="54" ht="12.75"/>
    <row r="55" ht="12.75"/>
    <row r="56" ht="12.75" customHeight="1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 customHeight="1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 customHeight="1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printOptions gridLines="1" horizontalCentered="1" verticalCentered="1"/>
  <pageMargins left="0.19652777777777777" right="0.19652777777777777" top="0.9840277777777778" bottom="0.9840277777777778" header="0.5118055555555556" footer="0.5118055555555556"/>
  <pageSetup fitToHeight="0" horizontalDpi="300" verticalDpi="300" orientation="landscape" pageOrder="overThenDown" paperSize="9" scale="80"/>
  <headerFooter alignWithMargins="0">
    <oddHeader>&amp;C&amp;"Arial,Grassetto"&amp;18ORDINE DI PARTENZA
TIRO LIBERO</oddHeader>
  </headerFooter>
  <rowBreaks count="3" manualBreakCount="3">
    <brk id="33" max="255" man="1"/>
    <brk id="50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2.7109375" style="1" customWidth="1"/>
    <col min="3" max="3" width="16.57421875" style="1" customWidth="1"/>
    <col min="4" max="4" width="25.57421875" style="1" customWidth="1"/>
    <col min="5" max="5" width="8.8515625" style="0" customWidth="1"/>
    <col min="6" max="11" width="6.28125" style="1" customWidth="1"/>
    <col min="12" max="15" width="4.7109375" style="1" customWidth="1"/>
    <col min="16" max="16" width="0" style="1" hidden="1" customWidth="1"/>
    <col min="17" max="17" width="4.7109375" style="1" customWidth="1"/>
    <col min="18" max="18" width="6.140625" style="1" customWidth="1"/>
    <col min="19" max="256" width="8.8515625" style="0" customWidth="1"/>
  </cols>
  <sheetData>
    <row r="1" spans="1:13" ht="12.75">
      <c r="A1" s="30" t="s">
        <v>271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0" t="s">
        <v>272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22.5" customHeight="1">
      <c r="A3" s="30" t="s">
        <v>273</v>
      </c>
      <c r="B3" s="30" t="s">
        <v>274</v>
      </c>
      <c r="C3" s="30" t="s">
        <v>275</v>
      </c>
      <c r="D3" s="30" t="s">
        <v>276</v>
      </c>
      <c r="E3" s="30" t="s">
        <v>277</v>
      </c>
      <c r="F3" s="33">
        <v>100</v>
      </c>
      <c r="G3" s="33">
        <v>150</v>
      </c>
      <c r="H3" s="33">
        <v>200</v>
      </c>
      <c r="I3" s="33">
        <v>250</v>
      </c>
      <c r="J3" s="33">
        <v>300</v>
      </c>
      <c r="K3" s="33">
        <v>400</v>
      </c>
      <c r="L3" s="30">
        <v>125</v>
      </c>
      <c r="M3" s="30">
        <v>175</v>
      </c>
      <c r="N3" s="30">
        <v>225</v>
      </c>
      <c r="O3" s="30">
        <v>275</v>
      </c>
      <c r="P3" s="30"/>
      <c r="Q3" s="30">
        <v>350</v>
      </c>
      <c r="R3" s="34">
        <v>450</v>
      </c>
    </row>
    <row r="4" spans="1:13" ht="12.75">
      <c r="A4" s="30">
        <v>1</v>
      </c>
      <c r="B4" s="30">
        <v>1</v>
      </c>
      <c r="C4" s="30" t="s">
        <v>278</v>
      </c>
      <c r="D4" s="30" t="s">
        <v>279</v>
      </c>
      <c r="E4" s="30"/>
      <c r="F4" s="30"/>
      <c r="G4" s="30"/>
      <c r="H4" s="30"/>
      <c r="I4" s="30"/>
      <c r="J4" s="30"/>
      <c r="K4" s="30"/>
      <c r="L4" s="30"/>
      <c r="M4" s="30"/>
    </row>
    <row r="5" spans="1:13" s="38" customFormat="1" ht="12.75">
      <c r="A5" s="37">
        <v>2</v>
      </c>
      <c r="B5" s="37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>
      <c r="A6" s="30">
        <v>3</v>
      </c>
      <c r="B6" s="30">
        <v>3</v>
      </c>
      <c r="C6" s="30" t="s">
        <v>280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30">
        <v>4</v>
      </c>
      <c r="B7" s="30">
        <v>4</v>
      </c>
      <c r="C7" s="30" t="s">
        <v>281</v>
      </c>
      <c r="D7" s="30" t="s">
        <v>282</v>
      </c>
      <c r="E7" s="30"/>
      <c r="F7" s="30"/>
      <c r="G7" s="30"/>
      <c r="H7" s="30"/>
      <c r="I7" s="30"/>
      <c r="J7" s="30"/>
      <c r="K7" s="30"/>
      <c r="L7" s="30"/>
      <c r="M7" s="30"/>
    </row>
    <row r="8" spans="1:13" ht="12.75">
      <c r="A8" s="35" t="s">
        <v>283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2.75">
      <c r="A9" s="35" t="s">
        <v>284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0" t="s">
        <v>285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5" t="s">
        <v>286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8" ht="22.5" customHeight="1">
      <c r="A12" s="30" t="s">
        <v>287</v>
      </c>
      <c r="B12" s="30" t="s">
        <v>288</v>
      </c>
      <c r="C12" s="30" t="s">
        <v>289</v>
      </c>
      <c r="D12" s="30" t="s">
        <v>290</v>
      </c>
      <c r="E12" s="30" t="s">
        <v>291</v>
      </c>
      <c r="F12" s="33">
        <v>100</v>
      </c>
      <c r="G12" s="33">
        <v>150</v>
      </c>
      <c r="H12" s="33">
        <v>200</v>
      </c>
      <c r="I12" s="33">
        <v>250</v>
      </c>
      <c r="J12" s="33">
        <v>300</v>
      </c>
      <c r="K12" s="33">
        <v>400</v>
      </c>
      <c r="L12" s="30">
        <v>125</v>
      </c>
      <c r="M12" s="30">
        <v>175</v>
      </c>
      <c r="N12" s="30">
        <v>225</v>
      </c>
      <c r="O12" s="30">
        <v>275</v>
      </c>
      <c r="P12" s="30"/>
      <c r="Q12" s="30">
        <v>350</v>
      </c>
      <c r="R12" s="34">
        <v>450</v>
      </c>
    </row>
    <row r="13" spans="1:13" ht="12.75">
      <c r="A13" s="30">
        <v>5</v>
      </c>
      <c r="B13" s="30">
        <v>1</v>
      </c>
      <c r="C13" s="30" t="s">
        <v>292</v>
      </c>
      <c r="D13" s="30" t="s">
        <v>293</v>
      </c>
      <c r="E13" s="30"/>
      <c r="F13" s="30"/>
      <c r="G13" s="30"/>
      <c r="H13" s="30"/>
      <c r="I13" s="30"/>
      <c r="J13" s="30"/>
      <c r="K13" s="30"/>
      <c r="L13" s="30"/>
      <c r="M13" s="30"/>
    </row>
    <row r="14" spans="1:13" s="38" customFormat="1" ht="12.75">
      <c r="A14" s="37">
        <v>6</v>
      </c>
      <c r="B14" s="37">
        <v>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2.75">
      <c r="A15" s="30">
        <v>7</v>
      </c>
      <c r="B15" s="30">
        <v>3</v>
      </c>
      <c r="C15" s="30" t="s">
        <v>294</v>
      </c>
      <c r="D15" s="30" t="s">
        <v>295</v>
      </c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30">
        <v>8</v>
      </c>
      <c r="B16" s="30">
        <v>4</v>
      </c>
      <c r="C16" s="30" t="s">
        <v>296</v>
      </c>
      <c r="D16" s="30" t="s">
        <v>297</v>
      </c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2.75">
      <c r="A17" s="35" t="s">
        <v>298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8" ht="13.5" customHeight="1">
      <c r="A21" s="30"/>
      <c r="B21" s="30"/>
      <c r="C21" s="30"/>
      <c r="D21" s="30"/>
      <c r="E21" s="30"/>
      <c r="F21" s="33"/>
      <c r="G21" s="33"/>
      <c r="H21" s="33"/>
      <c r="I21" s="33"/>
      <c r="J21" s="33"/>
      <c r="K21" s="33"/>
      <c r="L21" s="30"/>
      <c r="M21" s="30"/>
      <c r="N21" s="30"/>
      <c r="O21" s="30"/>
      <c r="P21" s="30"/>
      <c r="Q21" s="30"/>
      <c r="R21" s="34"/>
    </row>
    <row r="22" spans="1:13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39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8" ht="22.5" customHeight="1">
      <c r="A29" s="30"/>
      <c r="B29" s="30"/>
      <c r="C29" s="30"/>
      <c r="D29" s="30"/>
      <c r="E29" s="30"/>
      <c r="F29" s="33"/>
      <c r="G29" s="33"/>
      <c r="H29" s="33"/>
      <c r="I29" s="33"/>
      <c r="J29" s="33"/>
      <c r="K29" s="33"/>
      <c r="L29" s="30"/>
      <c r="M29" s="30"/>
      <c r="N29" s="30"/>
      <c r="O29" s="30"/>
      <c r="P29" s="30"/>
      <c r="Q29" s="30"/>
      <c r="R29" s="34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8" ht="22.5" customHeight="1">
      <c r="A37" s="30"/>
      <c r="B37" s="30"/>
      <c r="C37" s="30"/>
      <c r="D37" s="30"/>
      <c r="E37" s="30"/>
      <c r="F37" s="33"/>
      <c r="G37" s="33"/>
      <c r="H37" s="33"/>
      <c r="I37" s="33"/>
      <c r="J37" s="33"/>
      <c r="K37" s="33"/>
      <c r="L37" s="30"/>
      <c r="M37" s="30"/>
      <c r="N37" s="30"/>
      <c r="O37" s="30"/>
      <c r="P37" s="30"/>
      <c r="Q37" s="30"/>
      <c r="R37" s="34"/>
    </row>
    <row r="38" spans="1:13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8" ht="22.5" customHeight="1">
      <c r="A48" s="30"/>
      <c r="B48" s="30"/>
      <c r="C48" s="30"/>
      <c r="D48" s="30"/>
      <c r="E48" s="30"/>
      <c r="F48" s="33"/>
      <c r="G48" s="33"/>
      <c r="H48" s="33"/>
      <c r="I48" s="33"/>
      <c r="J48" s="33"/>
      <c r="K48" s="33"/>
      <c r="L48" s="30"/>
      <c r="M48" s="30"/>
      <c r="N48" s="30"/>
      <c r="O48" s="30"/>
      <c r="P48" s="30"/>
      <c r="Q48" s="30"/>
      <c r="R48" s="34"/>
    </row>
    <row r="49" spans="1:13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>
      <c r="A57" s="35" t="s">
        <v>299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>
      <c r="A58" s="35" t="s">
        <v>300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ht="12.75"/>
    <row r="60" ht="12.75"/>
    <row r="61" ht="22.5" customHeight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22.5" customHeight="1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22.5" customHeight="1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</sheetData>
  <printOptions gridLines="1" horizontalCentered="1" verticalCentered="1"/>
  <pageMargins left="0.19652777777777777" right="0.19652777777777777" top="0.9840277777777778" bottom="0.9840277777777778" header="0.5118055555555556" footer="0.5118055555555556"/>
  <pageSetup fitToHeight="0" horizontalDpi="300" verticalDpi="300" orientation="landscape" pageOrder="overThenDown" paperSize="9" scale="80"/>
  <headerFooter alignWithMargins="0">
    <oddHeader>&amp;C&amp;"Tahoma,Grassetto"&amp;18ORDINE DI PARTENZA
STAFFETTA</oddHeader>
  </headerFooter>
  <rowBreaks count="2" manualBreakCount="2">
    <brk id="17" max="255" man="1"/>
    <brk id="9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.00390625" style="1" customWidth="1"/>
    <col min="3" max="4" width="17.8515625" style="1" customWidth="1"/>
    <col min="5" max="5" width="8.8515625" style="0" customWidth="1"/>
    <col min="6" max="11" width="3.57421875" style="1" customWidth="1"/>
    <col min="12" max="12" width="9.8515625" style="1" customWidth="1"/>
    <col min="13" max="256" width="8.8515625" style="0" customWidth="1"/>
  </cols>
  <sheetData>
    <row r="1" spans="1:14" ht="12.75">
      <c r="A1" s="30" t="s">
        <v>301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7"/>
    </row>
    <row r="2" spans="1:14" ht="12.75">
      <c r="A2" s="27" t="s">
        <v>302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7"/>
    </row>
    <row r="3" spans="1:14" ht="12.75">
      <c r="A3" s="30" t="s">
        <v>303</v>
      </c>
      <c r="B3" s="30" t="s">
        <v>304</v>
      </c>
      <c r="C3" s="30" t="s">
        <v>305</v>
      </c>
      <c r="D3" s="30" t="s">
        <v>306</v>
      </c>
      <c r="E3" s="30" t="s">
        <v>307</v>
      </c>
      <c r="F3" s="30">
        <v>5</v>
      </c>
      <c r="G3" s="30">
        <v>4</v>
      </c>
      <c r="H3" s="30">
        <v>3</v>
      </c>
      <c r="I3" s="30">
        <v>2</v>
      </c>
      <c r="J3" s="30">
        <v>1</v>
      </c>
      <c r="K3" s="30">
        <v>0</v>
      </c>
      <c r="L3" s="30" t="s">
        <v>308</v>
      </c>
      <c r="M3" s="30"/>
      <c r="N3" s="27"/>
    </row>
    <row r="4" spans="1:14" ht="12.75">
      <c r="A4" s="30">
        <v>1</v>
      </c>
      <c r="B4" s="30">
        <v>1</v>
      </c>
      <c r="C4" s="30" t="s">
        <v>309</v>
      </c>
      <c r="D4" s="30" t="s">
        <v>310</v>
      </c>
      <c r="E4" s="30"/>
      <c r="F4" s="30"/>
      <c r="G4" s="30"/>
      <c r="H4" s="30"/>
      <c r="I4" s="30"/>
      <c r="J4" s="30"/>
      <c r="K4" s="30"/>
      <c r="L4" s="30"/>
      <c r="M4" s="30"/>
      <c r="N4" s="27"/>
    </row>
    <row r="5" spans="1:14" ht="12.75">
      <c r="A5" s="30">
        <v>2</v>
      </c>
      <c r="B5" s="30">
        <v>3</v>
      </c>
      <c r="C5" s="30" t="s">
        <v>311</v>
      </c>
      <c r="D5" s="30" t="s">
        <v>312</v>
      </c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1:14" ht="12.75">
      <c r="A6" s="30">
        <v>3</v>
      </c>
      <c r="B6" s="30">
        <v>4</v>
      </c>
      <c r="C6" s="30" t="s">
        <v>313</v>
      </c>
      <c r="D6" s="30" t="s">
        <v>314</v>
      </c>
      <c r="E6" s="30"/>
      <c r="F6" s="30"/>
      <c r="G6" s="30"/>
      <c r="H6" s="30"/>
      <c r="I6" s="30"/>
      <c r="J6" s="30"/>
      <c r="K6" s="30"/>
      <c r="L6" s="30"/>
      <c r="M6" s="30"/>
      <c r="N6" s="27"/>
    </row>
    <row r="7" spans="1:14" ht="12.75">
      <c r="A7" s="27" t="s">
        <v>315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30" t="s">
        <v>316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7"/>
    </row>
    <row r="9" spans="1:14" ht="12.75">
      <c r="A9" s="27" t="s">
        <v>317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7"/>
    </row>
    <row r="10" spans="1:14" ht="12.75">
      <c r="A10" s="30" t="s">
        <v>318</v>
      </c>
      <c r="B10" s="30" t="s">
        <v>319</v>
      </c>
      <c r="C10" s="30" t="s">
        <v>320</v>
      </c>
      <c r="D10" s="30" t="s">
        <v>321</v>
      </c>
      <c r="E10" s="30" t="s">
        <v>322</v>
      </c>
      <c r="F10" s="30">
        <v>5</v>
      </c>
      <c r="G10" s="30">
        <v>4</v>
      </c>
      <c r="H10" s="30">
        <v>3</v>
      </c>
      <c r="I10" s="30">
        <v>2</v>
      </c>
      <c r="J10" s="30">
        <v>1</v>
      </c>
      <c r="K10" s="30">
        <v>0</v>
      </c>
      <c r="L10" s="30" t="s">
        <v>323</v>
      </c>
      <c r="M10" s="30"/>
      <c r="N10" s="27"/>
    </row>
    <row r="11" spans="1:14" ht="12.75">
      <c r="A11" s="30">
        <v>4</v>
      </c>
      <c r="B11" s="30">
        <v>1</v>
      </c>
      <c r="C11" s="30" t="s">
        <v>324</v>
      </c>
      <c r="D11" s="30" t="s">
        <v>325</v>
      </c>
      <c r="E11" s="30"/>
      <c r="F11" s="30"/>
      <c r="G11" s="30"/>
      <c r="H11" s="30"/>
      <c r="I11" s="30"/>
      <c r="J11" s="30"/>
      <c r="K11" s="30"/>
      <c r="L11" s="30"/>
      <c r="M11" s="30"/>
      <c r="N11" s="27"/>
    </row>
    <row r="12" spans="1:14" ht="12.75">
      <c r="A12" s="30">
        <v>5</v>
      </c>
      <c r="B12" s="30">
        <v>3</v>
      </c>
      <c r="C12" s="30" t="s">
        <v>326</v>
      </c>
      <c r="D12" s="30" t="s">
        <v>327</v>
      </c>
      <c r="E12" s="30"/>
      <c r="F12" s="30"/>
      <c r="G12" s="30"/>
      <c r="H12" s="30"/>
      <c r="I12" s="30"/>
      <c r="J12" s="30"/>
      <c r="K12" s="30"/>
      <c r="L12" s="30"/>
      <c r="M12" s="30"/>
      <c r="N12" s="27"/>
    </row>
    <row r="13" spans="1:14" ht="12.75">
      <c r="A13" s="30">
        <v>6</v>
      </c>
      <c r="B13" s="30">
        <v>4</v>
      </c>
      <c r="C13" s="30" t="s">
        <v>328</v>
      </c>
      <c r="D13" s="30" t="s">
        <v>329</v>
      </c>
      <c r="E13" s="30"/>
      <c r="F13" s="30"/>
      <c r="G13" s="30"/>
      <c r="H13" s="30"/>
      <c r="I13" s="30"/>
      <c r="J13" s="30"/>
      <c r="K13" s="30"/>
      <c r="L13" s="30"/>
      <c r="M13" s="30"/>
      <c r="N13" s="27"/>
    </row>
    <row r="14" spans="1:14" ht="12.75">
      <c r="A14" s="27" t="s">
        <v>330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 s="30" t="s">
        <v>331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7"/>
    </row>
    <row r="16" spans="1:14" ht="12.75">
      <c r="A16" s="27" t="s">
        <v>332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2.75">
      <c r="A17" s="30" t="s">
        <v>333</v>
      </c>
      <c r="B17" s="30" t="s">
        <v>334</v>
      </c>
      <c r="C17" s="30" t="s">
        <v>335</v>
      </c>
      <c r="D17" s="30" t="s">
        <v>336</v>
      </c>
      <c r="E17" s="30" t="s">
        <v>337</v>
      </c>
      <c r="F17" s="30">
        <v>5</v>
      </c>
      <c r="G17" s="30">
        <v>4</v>
      </c>
      <c r="H17" s="30">
        <v>3</v>
      </c>
      <c r="I17" s="30">
        <v>2</v>
      </c>
      <c r="J17" s="30">
        <v>1</v>
      </c>
      <c r="K17" s="30">
        <v>0</v>
      </c>
      <c r="L17" s="30" t="s">
        <v>338</v>
      </c>
      <c r="M17" s="30"/>
      <c r="N17" s="27"/>
    </row>
    <row r="18" spans="1:14" ht="12.75">
      <c r="A18" s="30">
        <v>7</v>
      </c>
      <c r="B18" s="30">
        <v>1</v>
      </c>
      <c r="C18" s="30" t="s">
        <v>339</v>
      </c>
      <c r="D18" s="30" t="s">
        <v>340</v>
      </c>
      <c r="E18" s="30"/>
      <c r="F18" s="30"/>
      <c r="G18" s="30"/>
      <c r="H18" s="30"/>
      <c r="I18" s="30"/>
      <c r="J18" s="30"/>
      <c r="K18" s="30"/>
      <c r="L18" s="30"/>
      <c r="M18" s="30"/>
      <c r="N18" s="27"/>
    </row>
    <row r="19" spans="1:14" ht="12.75">
      <c r="A19" s="30">
        <v>8</v>
      </c>
      <c r="B19" s="30">
        <v>3</v>
      </c>
      <c r="C19" s="30" t="s">
        <v>341</v>
      </c>
      <c r="D19" s="30" t="s">
        <v>342</v>
      </c>
      <c r="E19" s="30"/>
      <c r="F19" s="30"/>
      <c r="G19" s="30"/>
      <c r="H19" s="30"/>
      <c r="I19" s="30"/>
      <c r="J19" s="30"/>
      <c r="K19" s="30"/>
      <c r="L19" s="30"/>
      <c r="M19" s="30"/>
      <c r="N19" s="27"/>
    </row>
    <row r="20" spans="1:14" ht="12.75">
      <c r="A20" s="30">
        <v>9</v>
      </c>
      <c r="B20" s="30">
        <v>4</v>
      </c>
      <c r="C20" s="30" t="s">
        <v>343</v>
      </c>
      <c r="D20" s="30" t="s">
        <v>344</v>
      </c>
      <c r="E20" s="30"/>
      <c r="F20" s="30"/>
      <c r="G20" s="30"/>
      <c r="H20" s="30"/>
      <c r="I20" s="30"/>
      <c r="J20" s="30"/>
      <c r="K20" s="30"/>
      <c r="L20" s="30"/>
      <c r="M20" s="30"/>
      <c r="N20" s="27"/>
    </row>
    <row r="21" spans="1:14" ht="12.75">
      <c r="A21" s="27" t="s">
        <v>345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2.75">
      <c r="A22" s="30" t="s">
        <v>346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7"/>
    </row>
    <row r="23" spans="1:14" ht="12.75">
      <c r="A23" s="27" t="s">
        <v>347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 s="30" t="s">
        <v>348</v>
      </c>
      <c r="B24" s="30" t="s">
        <v>349</v>
      </c>
      <c r="C24" s="30" t="s">
        <v>350</v>
      </c>
      <c r="D24" s="30" t="s">
        <v>351</v>
      </c>
      <c r="E24" s="30" t="s">
        <v>352</v>
      </c>
      <c r="F24" s="30">
        <v>5</v>
      </c>
      <c r="G24" s="30">
        <v>4</v>
      </c>
      <c r="H24" s="30">
        <v>3</v>
      </c>
      <c r="I24" s="30">
        <v>2</v>
      </c>
      <c r="J24" s="30">
        <v>1</v>
      </c>
      <c r="K24" s="30">
        <v>0</v>
      </c>
      <c r="L24" s="30" t="s">
        <v>353</v>
      </c>
      <c r="M24" s="30"/>
      <c r="N24" s="27"/>
    </row>
    <row r="25" spans="1:14" ht="12.75">
      <c r="A25" s="30">
        <v>10</v>
      </c>
      <c r="B25" s="30">
        <v>1</v>
      </c>
      <c r="C25" s="30" t="s">
        <v>354</v>
      </c>
      <c r="D25" s="30" t="s">
        <v>355</v>
      </c>
      <c r="E25" s="30"/>
      <c r="F25" s="30"/>
      <c r="G25" s="30"/>
      <c r="H25" s="30"/>
      <c r="I25" s="30"/>
      <c r="J25" s="30"/>
      <c r="K25" s="30"/>
      <c r="L25" s="30"/>
      <c r="M25" s="30"/>
      <c r="N25" s="27"/>
    </row>
    <row r="26" spans="1:14" ht="12.75">
      <c r="A26" s="30">
        <v>11</v>
      </c>
      <c r="B26" s="30">
        <v>3</v>
      </c>
      <c r="C26" s="30" t="s">
        <v>356</v>
      </c>
      <c r="D26" s="30" t="s">
        <v>357</v>
      </c>
      <c r="E26" s="30"/>
      <c r="F26" s="30"/>
      <c r="G26" s="30"/>
      <c r="H26" s="30"/>
      <c r="I26" s="30"/>
      <c r="J26" s="30"/>
      <c r="K26" s="30"/>
      <c r="L26" s="30"/>
      <c r="M26" s="30"/>
      <c r="N26" s="27"/>
    </row>
    <row r="27" spans="1:14" ht="12.75">
      <c r="A27" s="30">
        <v>12</v>
      </c>
      <c r="B27" s="30">
        <v>4</v>
      </c>
      <c r="C27" s="30" t="s">
        <v>358</v>
      </c>
      <c r="D27" s="30" t="s">
        <v>359</v>
      </c>
      <c r="E27" s="30"/>
      <c r="F27" s="30"/>
      <c r="G27" s="30"/>
      <c r="H27" s="30"/>
      <c r="I27" s="30"/>
      <c r="J27" s="30"/>
      <c r="K27" s="30"/>
      <c r="L27" s="30"/>
      <c r="M27" s="30"/>
      <c r="N27" s="27"/>
    </row>
    <row r="28" spans="1:14" ht="12.75">
      <c r="A28" s="27" t="s">
        <v>360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7"/>
    </row>
    <row r="29" spans="1:14" ht="12.75">
      <c r="A29" s="27" t="s">
        <v>361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</row>
    <row r="30" spans="1:14" ht="12.75">
      <c r="A30" s="30" t="s">
        <v>362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7"/>
    </row>
    <row r="31" spans="1:14" ht="12.75">
      <c r="A31" s="27" t="s">
        <v>363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7"/>
    </row>
    <row r="32" spans="1:14" ht="12.75">
      <c r="A32" s="30" t="s">
        <v>364</v>
      </c>
      <c r="B32" s="30" t="s">
        <v>365</v>
      </c>
      <c r="C32" s="30" t="s">
        <v>366</v>
      </c>
      <c r="D32" s="30" t="s">
        <v>367</v>
      </c>
      <c r="E32" s="30" t="s">
        <v>368</v>
      </c>
      <c r="F32" s="30">
        <v>5</v>
      </c>
      <c r="G32" s="30">
        <v>4</v>
      </c>
      <c r="H32" s="30">
        <v>3</v>
      </c>
      <c r="I32" s="30">
        <v>2</v>
      </c>
      <c r="J32" s="30">
        <v>1</v>
      </c>
      <c r="K32" s="30">
        <v>0</v>
      </c>
      <c r="L32" s="30" t="s">
        <v>369</v>
      </c>
      <c r="M32" s="30"/>
      <c r="N32" s="27"/>
    </row>
    <row r="33" spans="1:14" ht="12.75">
      <c r="A33" s="30">
        <v>13</v>
      </c>
      <c r="B33" s="30">
        <v>1</v>
      </c>
      <c r="C33" s="30" t="s">
        <v>370</v>
      </c>
      <c r="D33" s="30" t="s">
        <v>371</v>
      </c>
      <c r="E33" s="30"/>
      <c r="F33" s="30"/>
      <c r="G33" s="30"/>
      <c r="H33" s="30"/>
      <c r="I33" s="30"/>
      <c r="J33" s="30"/>
      <c r="K33" s="30"/>
      <c r="L33" s="30"/>
      <c r="M33" s="30"/>
      <c r="N33" s="27"/>
    </row>
    <row r="34" spans="1:14" ht="12.75">
      <c r="A34" s="30">
        <v>14</v>
      </c>
      <c r="B34" s="30">
        <v>3</v>
      </c>
      <c r="C34" s="30" t="s">
        <v>372</v>
      </c>
      <c r="D34" s="30" t="s">
        <v>373</v>
      </c>
      <c r="E34" s="30"/>
      <c r="F34" s="30"/>
      <c r="G34" s="30"/>
      <c r="H34" s="30"/>
      <c r="I34" s="30"/>
      <c r="J34" s="30"/>
      <c r="K34" s="30"/>
      <c r="L34" s="30"/>
      <c r="M34" s="30"/>
      <c r="N34" s="27"/>
    </row>
    <row r="35" spans="1:14" ht="12.75">
      <c r="A35" s="30">
        <v>15</v>
      </c>
      <c r="B35" s="30">
        <v>4</v>
      </c>
      <c r="C35" s="30" t="s">
        <v>374</v>
      </c>
      <c r="D35" s="30" t="s">
        <v>375</v>
      </c>
      <c r="E35" s="30"/>
      <c r="F35" s="30"/>
      <c r="G35" s="30"/>
      <c r="H35" s="30"/>
      <c r="I35" s="30"/>
      <c r="J35" s="30"/>
      <c r="K35" s="30"/>
      <c r="L35" s="30"/>
      <c r="M35" s="30"/>
      <c r="N35" s="27"/>
    </row>
    <row r="36" spans="1:14" ht="12.75">
      <c r="A36" s="30" t="s">
        <v>376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7"/>
    </row>
    <row r="37" spans="1:14" ht="12.75">
      <c r="A37" s="30" t="s">
        <v>377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7"/>
    </row>
    <row r="38" spans="1:14" ht="12.75">
      <c r="A38" s="27" t="s">
        <v>378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7"/>
    </row>
    <row r="39" spans="1:14" ht="12.75">
      <c r="A39" s="30" t="s">
        <v>379</v>
      </c>
      <c r="B39" s="30" t="s">
        <v>380</v>
      </c>
      <c r="C39" s="30" t="s">
        <v>381</v>
      </c>
      <c r="D39" s="30" t="s">
        <v>382</v>
      </c>
      <c r="E39" s="30" t="s">
        <v>383</v>
      </c>
      <c r="F39" s="30">
        <v>5</v>
      </c>
      <c r="G39" s="30">
        <v>4</v>
      </c>
      <c r="H39" s="30">
        <v>3</v>
      </c>
      <c r="I39" s="30">
        <v>2</v>
      </c>
      <c r="J39" s="30">
        <v>1</v>
      </c>
      <c r="K39" s="30">
        <v>0</v>
      </c>
      <c r="L39" s="30" t="s">
        <v>384</v>
      </c>
      <c r="M39" s="30"/>
      <c r="N39" s="27"/>
    </row>
    <row r="40" spans="1:14" ht="12.75">
      <c r="A40" s="30">
        <v>16</v>
      </c>
      <c r="B40" s="30">
        <v>1</v>
      </c>
      <c r="C40" s="30" t="s">
        <v>385</v>
      </c>
      <c r="D40" s="30" t="s">
        <v>386</v>
      </c>
      <c r="E40" s="30"/>
      <c r="F40" s="30"/>
      <c r="G40" s="30"/>
      <c r="H40" s="30"/>
      <c r="I40" s="30"/>
      <c r="J40" s="30"/>
      <c r="K40" s="30"/>
      <c r="L40" s="30"/>
      <c r="M40" s="30"/>
      <c r="N40" s="27"/>
    </row>
    <row r="41" spans="1:14" ht="12.75">
      <c r="A41" s="30">
        <v>17</v>
      </c>
      <c r="B41" s="30">
        <v>3</v>
      </c>
      <c r="C41" s="30" t="s">
        <v>387</v>
      </c>
      <c r="D41" s="30" t="s">
        <v>388</v>
      </c>
      <c r="E41" s="30"/>
      <c r="F41" s="30"/>
      <c r="G41" s="30"/>
      <c r="H41" s="30"/>
      <c r="I41" s="30"/>
      <c r="J41" s="30"/>
      <c r="K41" s="30"/>
      <c r="L41" s="30"/>
      <c r="M41" s="30"/>
      <c r="N41" s="27"/>
    </row>
    <row r="42" spans="1:14" ht="12.75">
      <c r="A42" s="30">
        <v>18</v>
      </c>
      <c r="B42" s="30">
        <v>4</v>
      </c>
      <c r="E42" s="30"/>
      <c r="F42" s="30"/>
      <c r="G42" s="30"/>
      <c r="H42" s="30"/>
      <c r="I42" s="30"/>
      <c r="J42" s="30"/>
      <c r="K42" s="30"/>
      <c r="L42" s="30"/>
      <c r="M42" s="30"/>
      <c r="N42" s="27"/>
    </row>
    <row r="43" spans="1:14" ht="12.75">
      <c r="A43" s="30" t="s">
        <v>389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7"/>
    </row>
    <row r="44" spans="1:14" ht="12.75">
      <c r="A44" s="30" t="s">
        <v>390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7"/>
    </row>
    <row r="45" spans="1:14" ht="12.75">
      <c r="A45" s="27" t="s">
        <v>391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7"/>
    </row>
    <row r="46" spans="1:14" ht="12.75">
      <c r="A46" s="30" t="s">
        <v>392</v>
      </c>
      <c r="B46" s="30" t="s">
        <v>393</v>
      </c>
      <c r="C46" s="30" t="s">
        <v>394</v>
      </c>
      <c r="D46" s="30" t="s">
        <v>395</v>
      </c>
      <c r="E46" s="30" t="s">
        <v>396</v>
      </c>
      <c r="F46" s="30">
        <v>5</v>
      </c>
      <c r="G46" s="30">
        <v>4</v>
      </c>
      <c r="H46" s="30">
        <v>3</v>
      </c>
      <c r="I46" s="30">
        <v>2</v>
      </c>
      <c r="J46" s="30">
        <v>1</v>
      </c>
      <c r="K46" s="30">
        <v>0</v>
      </c>
      <c r="L46" s="30" t="s">
        <v>397</v>
      </c>
      <c r="M46" s="30"/>
      <c r="N46" s="27"/>
    </row>
    <row r="47" spans="1:14" ht="12.75">
      <c r="A47" s="30">
        <v>19</v>
      </c>
      <c r="B47" s="30">
        <v>1</v>
      </c>
      <c r="E47" s="30"/>
      <c r="F47" s="30"/>
      <c r="G47" s="30"/>
      <c r="H47" s="30"/>
      <c r="I47" s="30"/>
      <c r="J47" s="30"/>
      <c r="K47" s="30"/>
      <c r="L47" s="30"/>
      <c r="M47" s="30"/>
      <c r="N47" s="27"/>
    </row>
    <row r="48" spans="1:14" ht="12.75">
      <c r="A48" s="30">
        <v>20</v>
      </c>
      <c r="B48" s="30">
        <v>3</v>
      </c>
      <c r="E48" s="30"/>
      <c r="F48" s="30"/>
      <c r="G48" s="30"/>
      <c r="H48" s="30"/>
      <c r="I48" s="30"/>
      <c r="J48" s="30"/>
      <c r="K48" s="30"/>
      <c r="L48" s="30"/>
      <c r="M48" s="30"/>
      <c r="N48" s="27"/>
    </row>
    <row r="49" spans="1:14" ht="12.75">
      <c r="A49" s="30">
        <v>21</v>
      </c>
      <c r="B49" s="30">
        <v>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7"/>
    </row>
    <row r="50" spans="1:14" ht="12.75">
      <c r="A50" s="30" t="s">
        <v>398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7"/>
    </row>
    <row r="51" spans="1:14" ht="12.75">
      <c r="A51" s="30" t="s">
        <v>399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7"/>
    </row>
    <row r="52" spans="1:14" ht="12.75">
      <c r="A52" s="30" t="s">
        <v>400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7"/>
    </row>
    <row r="53" spans="1:14" ht="12.75">
      <c r="A53" s="30" t="s">
        <v>401</v>
      </c>
      <c r="B53" s="30" t="s">
        <v>402</v>
      </c>
      <c r="C53" s="30" t="s">
        <v>403</v>
      </c>
      <c r="D53" s="30" t="s">
        <v>404</v>
      </c>
      <c r="E53" s="30" t="s">
        <v>405</v>
      </c>
      <c r="F53" s="30">
        <v>5</v>
      </c>
      <c r="G53" s="30">
        <v>4</v>
      </c>
      <c r="H53" s="30">
        <v>3</v>
      </c>
      <c r="I53" s="30">
        <v>2</v>
      </c>
      <c r="J53" s="30">
        <v>1</v>
      </c>
      <c r="K53" s="30">
        <v>0</v>
      </c>
      <c r="L53" s="30" t="s">
        <v>406</v>
      </c>
      <c r="M53" s="30"/>
      <c r="N53" s="27"/>
    </row>
    <row r="54" spans="1:14" ht="12.75">
      <c r="A54" s="30">
        <v>22</v>
      </c>
      <c r="B54" s="30">
        <v>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7"/>
    </row>
    <row r="55" spans="1:14" ht="12.75">
      <c r="A55" s="30">
        <v>23</v>
      </c>
      <c r="B55" s="30">
        <v>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7"/>
    </row>
    <row r="56" spans="1:14" ht="12.75">
      <c r="A56" s="30">
        <v>24</v>
      </c>
      <c r="B56" s="30">
        <v>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27"/>
    </row>
    <row r="57" spans="1:14" ht="12.75">
      <c r="A57" s="30" t="s">
        <v>407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7"/>
    </row>
    <row r="58" spans="1:14" ht="12.75">
      <c r="A58" s="30" t="s">
        <v>408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7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7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7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7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7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7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27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7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7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7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27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7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7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27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27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27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27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27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27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27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27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27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27"/>
    </row>
    <row r="81" spans="1:14" ht="12.75">
      <c r="A81" s="30" t="s">
        <v>409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27"/>
    </row>
    <row r="82" spans="1:14" ht="12.75">
      <c r="A82" s="30" t="s">
        <v>410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27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</sheetData>
  <printOptions gridLines="1" horizontalCentered="1"/>
  <pageMargins left="0.7875" right="0.7875" top="1.7715277777777778" bottom="0.9840277777777778" header="0.5118055555555556" footer="0.5118055555555556"/>
  <pageSetup fitToHeight="0" horizontalDpi="300" verticalDpi="300" orientation="landscape" paperSize="9" scale="107"/>
  <headerFooter alignWithMargins="0">
    <oddHeader>&amp;C&amp;"Arial,Grassetto"&amp;18ORDINE DI PARTENZA
BIATHLON</oddHeader>
  </headerFooter>
  <rowBreaks count="5" manualBreakCount="5">
    <brk id="28" max="255" man="1"/>
    <brk id="56" max="255" man="1"/>
    <brk id="89" max="255" man="1"/>
    <brk id="105" max="255" man="1"/>
    <brk id="1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workbookViewId="0" topLeftCell="A1">
      <pane xSplit="4" ySplit="3" topLeftCell="E4" activePane="bottomLeft" state="frozen"/>
      <selection pane="topLeft"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140625" defaultRowHeight="12.75"/>
  <cols>
    <col min="1" max="1" width="2.8515625" style="40" customWidth="1"/>
    <col min="2" max="2" width="12.8515625" style="41" customWidth="1"/>
    <col min="3" max="3" width="12.28125" style="41" customWidth="1"/>
    <col min="4" max="4" width="19.57421875" style="40" customWidth="1"/>
    <col min="5" max="6" width="9.7109375" style="42" customWidth="1"/>
    <col min="7" max="7" width="6.140625" style="42" customWidth="1"/>
    <col min="8" max="19" width="4.28125" style="42" customWidth="1"/>
    <col min="20" max="21" width="11.00390625" style="42" customWidth="1"/>
    <col min="22" max="22" width="10.421875" style="42" customWidth="1"/>
    <col min="23" max="23" width="7.57421875" style="40" customWidth="1"/>
    <col min="24" max="256" width="8.57421875" style="40" customWidth="1"/>
  </cols>
  <sheetData>
    <row r="1" spans="1:22" s="40" customFormat="1" ht="27">
      <c r="A1" s="43" t="s">
        <v>411</v>
      </c>
      <c r="B1" s="41"/>
      <c r="C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40" customFormat="1" ht="12.75">
      <c r="A2" s="44"/>
      <c r="B2" s="41"/>
      <c r="C2" s="41"/>
      <c r="E2" s="42"/>
      <c r="F2" s="42"/>
      <c r="G2" s="42"/>
      <c r="H2" s="42"/>
      <c r="I2" s="42"/>
      <c r="J2" s="42"/>
      <c r="K2" s="42"/>
      <c r="L2" s="45" t="s">
        <v>412</v>
      </c>
      <c r="M2" s="45"/>
      <c r="N2" s="42"/>
      <c r="O2" s="42"/>
      <c r="P2" s="42"/>
      <c r="Q2" s="42"/>
      <c r="R2" s="42"/>
      <c r="S2" s="42"/>
      <c r="T2" s="42"/>
      <c r="U2" s="42"/>
      <c r="V2" s="42"/>
    </row>
    <row r="3" spans="1:23" s="46" customFormat="1" ht="48.75">
      <c r="A3" s="46" t="s">
        <v>413</v>
      </c>
      <c r="B3" s="41" t="s">
        <v>414</v>
      </c>
      <c r="C3" s="41"/>
      <c r="D3" s="46" t="s">
        <v>415</v>
      </c>
      <c r="E3" s="47" t="s">
        <v>416</v>
      </c>
      <c r="F3" s="47" t="s">
        <v>417</v>
      </c>
      <c r="G3" s="47" t="s">
        <v>418</v>
      </c>
      <c r="H3" s="48">
        <v>100</v>
      </c>
      <c r="I3" s="49">
        <v>125</v>
      </c>
      <c r="J3" s="50">
        <v>150</v>
      </c>
      <c r="K3" s="49">
        <v>175</v>
      </c>
      <c r="L3" s="50">
        <v>200</v>
      </c>
      <c r="M3" s="49">
        <v>225</v>
      </c>
      <c r="N3" s="50">
        <v>250</v>
      </c>
      <c r="O3" s="49">
        <v>275</v>
      </c>
      <c r="P3" s="50">
        <v>300</v>
      </c>
      <c r="Q3" s="49">
        <v>350</v>
      </c>
      <c r="R3" s="50">
        <v>400</v>
      </c>
      <c r="S3" s="51">
        <v>450</v>
      </c>
      <c r="T3" s="47" t="s">
        <v>419</v>
      </c>
      <c r="U3" s="47" t="s">
        <v>420</v>
      </c>
      <c r="V3" s="47" t="s">
        <v>421</v>
      </c>
      <c r="W3" s="46" t="s">
        <v>422</v>
      </c>
    </row>
    <row r="4" spans="1:22" s="54" customFormat="1" ht="12.75">
      <c r="A4" s="52"/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3" s="40" customFormat="1" ht="19.5" customHeight="1">
      <c r="A5" s="41">
        <v>1</v>
      </c>
      <c r="B5" s="30" t="s">
        <v>423</v>
      </c>
      <c r="C5" s="55" t="s">
        <v>424</v>
      </c>
      <c r="D5" s="36" t="s">
        <v>425</v>
      </c>
      <c r="E5" s="56">
        <f>300</f>
        <v>300</v>
      </c>
      <c r="F5" s="56">
        <f>300</f>
        <v>300</v>
      </c>
      <c r="G5" s="57">
        <f>H5+I5+J5+K5+L5+M5+N5+O5+P5+Q5+R5+S5</f>
        <v>10</v>
      </c>
      <c r="H5" s="57"/>
      <c r="I5" s="57"/>
      <c r="J5" s="57"/>
      <c r="K5" s="57"/>
      <c r="L5" s="57"/>
      <c r="M5" s="57"/>
      <c r="N5" s="57"/>
      <c r="O5" s="57"/>
      <c r="P5" s="57">
        <v>4</v>
      </c>
      <c r="Q5" s="57"/>
      <c r="R5" s="57">
        <v>4</v>
      </c>
      <c r="S5" s="57">
        <v>2</v>
      </c>
      <c r="T5" s="57">
        <f>IF(E5&gt;300,(E5-300)*3,0)</f>
        <v>0</v>
      </c>
      <c r="U5" s="57">
        <f>IF(F5&gt;300,(F5-300)*3,0)</f>
        <v>0</v>
      </c>
      <c r="V5" s="57"/>
      <c r="W5" s="58">
        <f>(H5*100+I5*125+J5*150+K5*175+L5*200+M5*225+N5*250+O5*275+P5*300+Q5*350+R5*400+S5*450)-T5-U5-V5</f>
        <v>3700</v>
      </c>
    </row>
    <row r="6" spans="1:24" s="40" customFormat="1" ht="19.5" customHeight="1">
      <c r="A6" s="41">
        <v>2</v>
      </c>
      <c r="B6" s="30" t="s">
        <v>426</v>
      </c>
      <c r="C6" s="55" t="s">
        <v>427</v>
      </c>
      <c r="D6" s="30" t="s">
        <v>428</v>
      </c>
      <c r="E6" s="56">
        <f>300</f>
        <v>300</v>
      </c>
      <c r="F6" s="56">
        <f>300</f>
        <v>300</v>
      </c>
      <c r="G6" s="57">
        <f>H6+I6+J6+K6+L6+M6+N6+O6+P6+Q6+R6+S6</f>
        <v>10</v>
      </c>
      <c r="H6" s="57"/>
      <c r="I6" s="57"/>
      <c r="J6" s="57"/>
      <c r="K6" s="57"/>
      <c r="L6" s="57"/>
      <c r="M6" s="57"/>
      <c r="N6" s="57">
        <v>1</v>
      </c>
      <c r="O6" s="57"/>
      <c r="P6" s="57">
        <v>5</v>
      </c>
      <c r="Q6" s="57"/>
      <c r="R6" s="57">
        <v>4</v>
      </c>
      <c r="S6" s="57"/>
      <c r="T6" s="57">
        <f>IF(E6&gt;300,(E6-300)*3,0)</f>
        <v>0</v>
      </c>
      <c r="U6" s="57">
        <f>IF(F6&gt;300,(F6-300)*3,0)</f>
        <v>0</v>
      </c>
      <c r="V6" s="57"/>
      <c r="W6" s="58">
        <f>(H6*100+I6*125+J6*150+K6*175+L6*200+M6*225+N6*250+O6*275+P6*300+Q6*350+R6*400+S6*450)-T6-U6-V6</f>
        <v>3350</v>
      </c>
      <c r="X6" s="59"/>
    </row>
    <row r="7" spans="1:23" s="40" customFormat="1" ht="19.5" customHeight="1">
      <c r="A7" s="41">
        <v>3</v>
      </c>
      <c r="B7" s="30" t="s">
        <v>429</v>
      </c>
      <c r="C7" s="55" t="s">
        <v>430</v>
      </c>
      <c r="D7" s="30" t="s">
        <v>431</v>
      </c>
      <c r="E7" s="56">
        <f>300</f>
        <v>300</v>
      </c>
      <c r="F7" s="56">
        <f>300</f>
        <v>300</v>
      </c>
      <c r="G7" s="57">
        <f>H7+I7+J7+K7+L7+M7+N7+O7+P7+Q7+R7+S7</f>
        <v>10</v>
      </c>
      <c r="H7" s="57"/>
      <c r="I7" s="57"/>
      <c r="J7" s="57"/>
      <c r="K7" s="57"/>
      <c r="L7" s="57"/>
      <c r="M7" s="57"/>
      <c r="N7" s="57">
        <v>2</v>
      </c>
      <c r="O7" s="57"/>
      <c r="P7" s="57">
        <v>5</v>
      </c>
      <c r="Q7" s="57"/>
      <c r="R7" s="57">
        <v>1</v>
      </c>
      <c r="S7" s="57">
        <v>2</v>
      </c>
      <c r="T7" s="57">
        <f>IF(E7&gt;300,(E7-300)*3,0)</f>
        <v>0</v>
      </c>
      <c r="U7" s="57">
        <f>IF(F7&gt;300,(F7-300)*3,0)</f>
        <v>0</v>
      </c>
      <c r="V7" s="57"/>
      <c r="W7" s="58">
        <f>(H7*100+I7*125+J7*150+K7*175+L7*200+M7*225+N7*250+O7*275+P7*300+Q7*350+R7*400+S7*450)-T7-U7-V7</f>
        <v>3300</v>
      </c>
    </row>
    <row r="8" spans="1:23" s="40" customFormat="1" ht="19.5" customHeight="1">
      <c r="A8" s="41">
        <v>4</v>
      </c>
      <c r="B8" s="30" t="s">
        <v>432</v>
      </c>
      <c r="C8" s="55" t="s">
        <v>433</v>
      </c>
      <c r="D8" s="36" t="s">
        <v>434</v>
      </c>
      <c r="E8" s="56">
        <f>300</f>
        <v>300</v>
      </c>
      <c r="F8" s="56">
        <f>300</f>
        <v>300</v>
      </c>
      <c r="G8" s="57">
        <f>H8+I8+J8+K8+L8+M8+N8+O8+P8+Q8+R8+S8</f>
        <v>10</v>
      </c>
      <c r="H8" s="57"/>
      <c r="I8" s="57"/>
      <c r="J8" s="57"/>
      <c r="K8" s="57"/>
      <c r="L8" s="57">
        <v>2</v>
      </c>
      <c r="M8" s="57"/>
      <c r="N8" s="57">
        <v>1</v>
      </c>
      <c r="O8" s="57"/>
      <c r="P8" s="57">
        <v>2</v>
      </c>
      <c r="Q8" s="57"/>
      <c r="R8" s="57">
        <v>5</v>
      </c>
      <c r="S8" s="57"/>
      <c r="T8" s="57">
        <f>IF(E8&gt;300,(E8-300)*3,0)</f>
        <v>0</v>
      </c>
      <c r="U8" s="57">
        <f>IF(F8&gt;300,(F8-300)*3,0)</f>
        <v>0</v>
      </c>
      <c r="V8" s="57"/>
      <c r="W8" s="58">
        <f>(H8*100+I8*125+J8*150+K8*175+L8*200+M8*225+N8*250+O8*275+P8*300+Q8*350+R8*400+S8*450)-T8-U8-V8</f>
        <v>3250</v>
      </c>
    </row>
    <row r="9" spans="1:23" s="40" customFormat="1" ht="19.5" customHeight="1">
      <c r="A9" s="41">
        <v>5</v>
      </c>
      <c r="B9" s="30" t="s">
        <v>435</v>
      </c>
      <c r="C9" s="55" t="s">
        <v>436</v>
      </c>
      <c r="D9" s="30" t="s">
        <v>437</v>
      </c>
      <c r="E9" s="56">
        <f>300</f>
        <v>300</v>
      </c>
      <c r="F9" s="56">
        <f>300</f>
        <v>300</v>
      </c>
      <c r="G9" s="57">
        <f>H9+I9+J9+K9+L9+M9+N9+O9+P9+Q9+R9+S9</f>
        <v>10</v>
      </c>
      <c r="H9" s="57"/>
      <c r="I9" s="57"/>
      <c r="J9" s="57"/>
      <c r="K9" s="57"/>
      <c r="L9" s="57"/>
      <c r="M9" s="57"/>
      <c r="N9" s="57">
        <v>1</v>
      </c>
      <c r="O9" s="57"/>
      <c r="P9" s="57">
        <v>7</v>
      </c>
      <c r="Q9" s="57"/>
      <c r="R9" s="57">
        <v>2</v>
      </c>
      <c r="S9" s="57"/>
      <c r="T9" s="57">
        <f>IF(E9&gt;300,(E9-300)*3,0)</f>
        <v>0</v>
      </c>
      <c r="U9" s="57">
        <f>IF(F9&gt;300,(F9-300)*3,0)</f>
        <v>0</v>
      </c>
      <c r="V9" s="57"/>
      <c r="W9" s="58">
        <f>(H9*100+I9*125+J9*150+K9*175+L9*200+M9*225+N9*250+O9*275+P9*300+Q9*350+R9*400+S9*450)-T9-U9-V9</f>
        <v>3150</v>
      </c>
    </row>
    <row r="10" spans="1:23" s="40" customFormat="1" ht="19.5" customHeight="1">
      <c r="A10" s="41">
        <v>6</v>
      </c>
      <c r="B10" s="30" t="s">
        <v>438</v>
      </c>
      <c r="C10" s="55" t="s">
        <v>439</v>
      </c>
      <c r="D10" s="30" t="s">
        <v>440</v>
      </c>
      <c r="E10" s="56">
        <v>300</v>
      </c>
      <c r="F10" s="56">
        <f>300</f>
        <v>300</v>
      </c>
      <c r="G10" s="57">
        <f>H10+I10+J10+K10+L10+M10+N10+O10+P10+Q10+R10+S10</f>
        <v>10</v>
      </c>
      <c r="H10" s="57"/>
      <c r="I10" s="57"/>
      <c r="J10" s="57"/>
      <c r="K10" s="57"/>
      <c r="L10" s="57">
        <v>1</v>
      </c>
      <c r="M10" s="57"/>
      <c r="N10" s="57">
        <v>1</v>
      </c>
      <c r="O10" s="57"/>
      <c r="P10" s="57">
        <v>5</v>
      </c>
      <c r="Q10" s="57">
        <v>1</v>
      </c>
      <c r="R10" s="57">
        <v>2</v>
      </c>
      <c r="S10" s="57"/>
      <c r="T10" s="57">
        <f>IF(E10&gt;300,(E10-300)*3,0)</f>
        <v>0</v>
      </c>
      <c r="U10" s="57">
        <f>IF(F10&gt;300,(F10-300)*3,0)</f>
        <v>0</v>
      </c>
      <c r="V10" s="57"/>
      <c r="W10" s="58">
        <f>(H10*100+I10*125+J10*150+K10*175+L10*200+M10*225+N10*250+O10*275+P10*300+Q10*350+R10*400+S10*450)-T10-U10-V10</f>
        <v>3100</v>
      </c>
    </row>
    <row r="11" spans="1:23" s="40" customFormat="1" ht="19.5" customHeight="1">
      <c r="A11" s="41">
        <v>7</v>
      </c>
      <c r="B11" s="30" t="s">
        <v>441</v>
      </c>
      <c r="C11" s="55" t="s">
        <v>442</v>
      </c>
      <c r="D11" s="36" t="s">
        <v>443</v>
      </c>
      <c r="E11" s="56">
        <f>300</f>
        <v>300</v>
      </c>
      <c r="F11" s="56">
        <f>300</f>
        <v>300</v>
      </c>
      <c r="G11" s="57">
        <f>H11+I11+J11+K11+L11+M11+N11+O11+P11+Q11+R11+S11</f>
        <v>10</v>
      </c>
      <c r="H11" s="57"/>
      <c r="I11" s="57"/>
      <c r="J11" s="57"/>
      <c r="K11" s="57"/>
      <c r="L11" s="57">
        <v>1</v>
      </c>
      <c r="M11" s="57"/>
      <c r="N11" s="57">
        <v>4</v>
      </c>
      <c r="O11" s="57"/>
      <c r="P11" s="57">
        <v>3</v>
      </c>
      <c r="Q11" s="57"/>
      <c r="R11" s="57">
        <v>1</v>
      </c>
      <c r="S11" s="57">
        <v>1</v>
      </c>
      <c r="T11" s="57">
        <f>IF(E11&gt;300,(E11-300)*3,0)</f>
        <v>0</v>
      </c>
      <c r="U11" s="57">
        <f>IF(F11&gt;300,(F11-300)*3,0)</f>
        <v>0</v>
      </c>
      <c r="V11" s="57"/>
      <c r="W11" s="58">
        <f>(H11*100+I11*125+J11*150+K11*175+L11*200+M11*225+N11*250+O11*275+P11*300+Q11*350+R11*400+S11*450)-T11-U11-V11</f>
        <v>2950</v>
      </c>
    </row>
    <row r="12" spans="1:23" s="40" customFormat="1" ht="19.5" customHeight="1">
      <c r="A12" s="41">
        <v>8</v>
      </c>
      <c r="B12" s="30" t="s">
        <v>444</v>
      </c>
      <c r="C12" s="55" t="s">
        <v>445</v>
      </c>
      <c r="D12" s="30" t="s">
        <v>446</v>
      </c>
      <c r="E12" s="56">
        <f>300</f>
        <v>300</v>
      </c>
      <c r="F12" s="56">
        <v>310</v>
      </c>
      <c r="G12" s="57">
        <f>H12+I12+J12+K12+L12+M12+N12+O12+P12+Q12+R12+S12</f>
        <v>10</v>
      </c>
      <c r="H12" s="57"/>
      <c r="I12" s="57"/>
      <c r="J12" s="57"/>
      <c r="K12" s="57"/>
      <c r="L12" s="57"/>
      <c r="M12" s="57"/>
      <c r="N12" s="57">
        <v>4</v>
      </c>
      <c r="O12" s="57"/>
      <c r="P12" s="57">
        <v>4</v>
      </c>
      <c r="Q12" s="57">
        <v>1</v>
      </c>
      <c r="R12" s="57">
        <v>1</v>
      </c>
      <c r="S12" s="57"/>
      <c r="T12" s="57">
        <f>IF(E12&gt;300,(E12-300)*3,0)</f>
        <v>0</v>
      </c>
      <c r="U12" s="57">
        <f>IF(F12&gt;300,(F12-300)*3,0)</f>
        <v>30</v>
      </c>
      <c r="V12" s="57"/>
      <c r="W12" s="58">
        <f>(H12*100+I12*125+J12*150+K12*175+L12*200+M12*225+N12*250+O12*275+P12*300+Q12*350+R12*400+S12*450)-T12-U12-V12</f>
        <v>2920</v>
      </c>
    </row>
    <row r="13" spans="1:23" s="40" customFormat="1" ht="19.5" customHeight="1">
      <c r="A13" s="41">
        <v>9</v>
      </c>
      <c r="B13" s="30" t="s">
        <v>447</v>
      </c>
      <c r="C13" s="55" t="s">
        <v>448</v>
      </c>
      <c r="D13" s="36" t="s">
        <v>449</v>
      </c>
      <c r="E13" s="56">
        <f>300</f>
        <v>300</v>
      </c>
      <c r="F13" s="56">
        <f>300</f>
        <v>300</v>
      </c>
      <c r="G13" s="57">
        <f>H13+I13+J13+K13+L13+M13+N13+O13+P13+Q13+R13+S13</f>
        <v>10</v>
      </c>
      <c r="H13" s="57"/>
      <c r="I13" s="57"/>
      <c r="J13" s="57">
        <v>1</v>
      </c>
      <c r="K13" s="57"/>
      <c r="L13" s="57"/>
      <c r="M13" s="57">
        <v>1</v>
      </c>
      <c r="N13" s="57">
        <v>3</v>
      </c>
      <c r="O13" s="57"/>
      <c r="P13" s="57">
        <v>3</v>
      </c>
      <c r="Q13" s="57"/>
      <c r="R13" s="57">
        <v>1</v>
      </c>
      <c r="S13" s="57">
        <v>1</v>
      </c>
      <c r="T13" s="57">
        <f>IF(E13&gt;300,(E13-300)*3,0)</f>
        <v>0</v>
      </c>
      <c r="U13" s="57">
        <f>IF(F13&gt;300,(F13-300)*3,0)</f>
        <v>0</v>
      </c>
      <c r="V13" s="57"/>
      <c r="W13" s="58">
        <f>(H13*100+I13*125+J13*150+K13*175+L13*200+M13*225+N13*250+O13*275+P13*300+Q13*350+R13*400+S13*450)-T13-U13-V13</f>
        <v>2875</v>
      </c>
    </row>
    <row r="14" spans="1:23" s="40" customFormat="1" ht="19.5" customHeight="1">
      <c r="A14" s="41">
        <v>10</v>
      </c>
      <c r="B14" s="30" t="s">
        <v>450</v>
      </c>
      <c r="C14" s="55" t="s">
        <v>451</v>
      </c>
      <c r="D14" s="30" t="s">
        <v>452</v>
      </c>
      <c r="E14" s="56">
        <f>300</f>
        <v>300</v>
      </c>
      <c r="F14" s="56">
        <f>300</f>
        <v>300</v>
      </c>
      <c r="G14" s="57">
        <f>H14+I14+J14+K14+L14+M14+N14+O14+P14+Q14+R14+S14</f>
        <v>9</v>
      </c>
      <c r="H14" s="57"/>
      <c r="I14" s="57"/>
      <c r="J14" s="57"/>
      <c r="K14" s="57"/>
      <c r="L14" s="57"/>
      <c r="M14" s="57"/>
      <c r="N14" s="57">
        <v>2</v>
      </c>
      <c r="O14" s="57"/>
      <c r="P14" s="57">
        <v>5</v>
      </c>
      <c r="Q14" s="57"/>
      <c r="R14" s="57">
        <v>2</v>
      </c>
      <c r="S14" s="57"/>
      <c r="T14" s="57">
        <f>IF(E14&gt;300,(E14-300)*3,0)</f>
        <v>0</v>
      </c>
      <c r="U14" s="57">
        <f>IF(F14&gt;300,(F14-300)*3,0)</f>
        <v>0</v>
      </c>
      <c r="V14" s="57"/>
      <c r="W14" s="58">
        <f>(H14*100+I14*125+J14*150+K14*175+L14*200+M14*225+N14*250+O14*275+P14*300+Q14*350+R14*400+S14*450)-T14-U14-V14</f>
        <v>2800</v>
      </c>
    </row>
    <row r="15" spans="1:23" s="40" customFormat="1" ht="19.5" customHeight="1">
      <c r="A15" s="41">
        <v>11</v>
      </c>
      <c r="B15" s="30" t="s">
        <v>453</v>
      </c>
      <c r="C15" s="55" t="s">
        <v>454</v>
      </c>
      <c r="D15" s="30" t="s">
        <v>455</v>
      </c>
      <c r="E15" s="56">
        <f>300</f>
        <v>300</v>
      </c>
      <c r="F15" s="56">
        <f>300</f>
        <v>300</v>
      </c>
      <c r="G15" s="57">
        <f>H15+I15+J15+K15+L15+M15+N15+O15+P15+Q15+R15+S15</f>
        <v>10</v>
      </c>
      <c r="H15" s="57"/>
      <c r="I15" s="57"/>
      <c r="J15" s="57">
        <v>1</v>
      </c>
      <c r="K15" s="57"/>
      <c r="L15" s="57">
        <v>3</v>
      </c>
      <c r="M15" s="57"/>
      <c r="N15" s="57">
        <v>4</v>
      </c>
      <c r="O15" s="57"/>
      <c r="P15" s="57"/>
      <c r="Q15" s="57"/>
      <c r="R15" s="57">
        <v>1</v>
      </c>
      <c r="S15" s="57">
        <v>1</v>
      </c>
      <c r="T15" s="57">
        <f>IF(E15&gt;300,(E15-300)*3,0)</f>
        <v>0</v>
      </c>
      <c r="U15" s="57">
        <f>IF(F15&gt;300,(F15-300)*3,0)</f>
        <v>0</v>
      </c>
      <c r="V15" s="57"/>
      <c r="W15" s="58">
        <f>(H15*100+I15*125+J15*150+K15*175+L15*200+M15*225+N15*250+O15*275+P15*300+Q15*350+R15*400+S15*450)-T15-U15-V15</f>
        <v>2600</v>
      </c>
    </row>
    <row r="16" spans="1:23" s="40" customFormat="1" ht="19.5" customHeight="1">
      <c r="A16" s="41">
        <v>12</v>
      </c>
      <c r="B16" s="30" t="s">
        <v>456</v>
      </c>
      <c r="C16" s="55" t="s">
        <v>457</v>
      </c>
      <c r="D16" s="36" t="s">
        <v>458</v>
      </c>
      <c r="E16" s="56">
        <f>300</f>
        <v>300</v>
      </c>
      <c r="F16" s="56">
        <f>300</f>
        <v>300</v>
      </c>
      <c r="G16" s="57">
        <f>H16+I16+J16+K16+L16+M16+N16+O16+P16+Q16+R16+S16</f>
        <v>10</v>
      </c>
      <c r="H16" s="57"/>
      <c r="I16" s="57"/>
      <c r="J16" s="57">
        <v>1</v>
      </c>
      <c r="K16" s="57"/>
      <c r="L16" s="57">
        <v>2</v>
      </c>
      <c r="M16" s="57"/>
      <c r="N16" s="57">
        <v>3</v>
      </c>
      <c r="O16" s="57"/>
      <c r="P16" s="57">
        <v>3</v>
      </c>
      <c r="Q16" s="57"/>
      <c r="R16" s="57">
        <v>1</v>
      </c>
      <c r="S16" s="57"/>
      <c r="T16" s="57">
        <f>IF(E16&gt;300,(E16-300)*3,0)</f>
        <v>0</v>
      </c>
      <c r="U16" s="57">
        <f>IF(F16&gt;300,(F16-300)*3,0)</f>
        <v>0</v>
      </c>
      <c r="V16" s="57"/>
      <c r="W16" s="58">
        <f>(H16*100+I16*125+J16*150+K16*175+L16*200+M16*225+N16*250+O16*275+P16*300+Q16*350+R16*400+S16*450)-T16-U16-V16</f>
        <v>2600</v>
      </c>
    </row>
    <row r="17" spans="1:23" s="40" customFormat="1" ht="19.5" customHeight="1">
      <c r="A17" s="41">
        <v>13</v>
      </c>
      <c r="B17" s="30" t="s">
        <v>459</v>
      </c>
      <c r="C17" s="55" t="s">
        <v>460</v>
      </c>
      <c r="D17" s="30" t="s">
        <v>461</v>
      </c>
      <c r="E17" s="56">
        <f>300</f>
        <v>300</v>
      </c>
      <c r="F17" s="56">
        <f>300</f>
        <v>300</v>
      </c>
      <c r="G17" s="57">
        <f>H17+I17+J17+K17+L17+M17+N17+O17+P17+Q17+R17+S17</f>
        <v>10</v>
      </c>
      <c r="H17" s="57"/>
      <c r="I17" s="57"/>
      <c r="J17" s="57"/>
      <c r="K17" s="57"/>
      <c r="L17" s="57">
        <v>4</v>
      </c>
      <c r="M17" s="57"/>
      <c r="N17" s="57">
        <v>3</v>
      </c>
      <c r="O17" s="57"/>
      <c r="P17" s="57">
        <v>3</v>
      </c>
      <c r="Q17" s="57"/>
      <c r="R17" s="57"/>
      <c r="S17" s="57"/>
      <c r="T17" s="57">
        <f>IF(E17&gt;300,(E17-300)*3,0)</f>
        <v>0</v>
      </c>
      <c r="U17" s="57">
        <f>IF(F17&gt;300,(F17-300)*3,0)</f>
        <v>0</v>
      </c>
      <c r="V17" s="57"/>
      <c r="W17" s="58">
        <f>(H17*100+I17*125+J17*150+K17*175+L17*200+M17*225+N17*250+O17*275+P17*300+Q17*350+R17*400+S17*450)-T17-U17-V17</f>
        <v>2450</v>
      </c>
    </row>
    <row r="18" spans="1:23" s="40" customFormat="1" ht="19.5" customHeight="1">
      <c r="A18" s="41">
        <v>14</v>
      </c>
      <c r="B18" s="30" t="s">
        <v>462</v>
      </c>
      <c r="C18" s="55" t="s">
        <v>463</v>
      </c>
      <c r="D18" s="30" t="s">
        <v>464</v>
      </c>
      <c r="E18" s="56">
        <f>300</f>
        <v>300</v>
      </c>
      <c r="F18" s="56">
        <f>300</f>
        <v>300</v>
      </c>
      <c r="G18" s="57">
        <f>H18+I18+J18+K18+L18+M18+N18+O18+P18+Q18+R18+S18</f>
        <v>10</v>
      </c>
      <c r="H18" s="57">
        <v>2</v>
      </c>
      <c r="I18" s="57"/>
      <c r="J18" s="57">
        <v>1</v>
      </c>
      <c r="K18" s="57"/>
      <c r="L18" s="57">
        <v>4</v>
      </c>
      <c r="M18" s="57"/>
      <c r="N18" s="57">
        <v>2</v>
      </c>
      <c r="O18" s="57"/>
      <c r="P18" s="57"/>
      <c r="Q18" s="57"/>
      <c r="R18" s="57">
        <v>1</v>
      </c>
      <c r="S18" s="57"/>
      <c r="T18" s="57">
        <f>IF(E18&gt;300,(E18-300)*3,0)</f>
        <v>0</v>
      </c>
      <c r="U18" s="57">
        <f>IF(F18&gt;300,(F18-300)*3,0)</f>
        <v>0</v>
      </c>
      <c r="V18" s="57"/>
      <c r="W18" s="58">
        <f>(H18*100+I18*125+J18*150+K18*175+L18*200+M18*225+N18*250+O18*275+P18*300+Q18*350+R18*400+S18*450)-T18-U18-V18</f>
        <v>2050</v>
      </c>
    </row>
    <row r="19" spans="1:23" s="40" customFormat="1" ht="19.5" customHeight="1">
      <c r="A19" s="41">
        <v>15</v>
      </c>
      <c r="B19" s="30" t="s">
        <v>465</v>
      </c>
      <c r="C19" s="55" t="s">
        <v>466</v>
      </c>
      <c r="D19" s="30" t="s">
        <v>467</v>
      </c>
      <c r="E19" s="56">
        <f>300</f>
        <v>300</v>
      </c>
      <c r="F19" s="56">
        <v>324</v>
      </c>
      <c r="G19" s="57">
        <f>H19+I19+J19+K19+L19+M19+N19+O19+P19+Q19+R19+S19</f>
        <v>9</v>
      </c>
      <c r="H19" s="57">
        <v>1</v>
      </c>
      <c r="I19" s="57"/>
      <c r="J19" s="57">
        <v>1</v>
      </c>
      <c r="K19" s="57"/>
      <c r="L19" s="57">
        <v>3</v>
      </c>
      <c r="M19" s="57"/>
      <c r="N19" s="57">
        <v>1</v>
      </c>
      <c r="O19" s="57"/>
      <c r="P19" s="57">
        <v>2</v>
      </c>
      <c r="Q19" s="57"/>
      <c r="R19" s="57">
        <v>1</v>
      </c>
      <c r="S19" s="57"/>
      <c r="T19" s="57">
        <f>IF(E19&gt;300,(E19-300)*3,0)</f>
        <v>0</v>
      </c>
      <c r="U19" s="57">
        <f>IF(F19&gt;300,(F19-300)*3,0)</f>
        <v>72</v>
      </c>
      <c r="V19" s="57"/>
      <c r="W19" s="58">
        <f>(H19*100+I19*125+J19*150+K19*175+L19*200+M19*225+N19*250+O19*275+P19*300+Q19*350+R19*400+S19*450)-T19-U19-V19</f>
        <v>2028</v>
      </c>
    </row>
    <row r="20" spans="1:23" s="40" customFormat="1" ht="19.5" customHeight="1">
      <c r="A20" s="41">
        <v>16</v>
      </c>
      <c r="B20" s="30" t="s">
        <v>468</v>
      </c>
      <c r="C20" s="55" t="s">
        <v>469</v>
      </c>
      <c r="D20" s="36" t="s">
        <v>470</v>
      </c>
      <c r="E20" s="56">
        <v>319</v>
      </c>
      <c r="F20" s="56">
        <f>300</f>
        <v>300</v>
      </c>
      <c r="G20" s="57">
        <f>H20+I20+J20+K20+L20+M20+N20+O20+P20+Q20+R20+S20</f>
        <v>9</v>
      </c>
      <c r="H20" s="57">
        <v>1</v>
      </c>
      <c r="I20" s="57"/>
      <c r="J20" s="57">
        <v>1</v>
      </c>
      <c r="K20" s="57"/>
      <c r="L20" s="57">
        <v>1</v>
      </c>
      <c r="M20" s="57"/>
      <c r="N20" s="57">
        <v>4</v>
      </c>
      <c r="O20" s="57"/>
      <c r="P20" s="57">
        <v>2</v>
      </c>
      <c r="Q20" s="57"/>
      <c r="R20" s="57"/>
      <c r="S20" s="57"/>
      <c r="T20" s="57">
        <f>IF(E20&gt;300,(E20-300)*3,0)</f>
        <v>57</v>
      </c>
      <c r="U20" s="57">
        <f>IF(F20&gt;300,(F20-300)*3,0)</f>
        <v>0</v>
      </c>
      <c r="V20" s="57"/>
      <c r="W20" s="58">
        <f>(H20*100+I20*125+J20*150+K20*175+L20*200+M20*225+N20*250+O20*275+P20*300+Q20*350+R20*400+S20*450)-T20-U20-V20</f>
        <v>1993</v>
      </c>
    </row>
    <row r="21" spans="1:23" s="40" customFormat="1" ht="19.5" customHeight="1">
      <c r="A21" s="41">
        <v>17</v>
      </c>
      <c r="B21" s="30" t="s">
        <v>471</v>
      </c>
      <c r="C21" s="55" t="s">
        <v>472</v>
      </c>
      <c r="D21" s="30" t="s">
        <v>473</v>
      </c>
      <c r="E21" s="56">
        <v>304</v>
      </c>
      <c r="F21" s="56">
        <v>300</v>
      </c>
      <c r="G21" s="57">
        <f>H21+I21+J21+K21+L21+M21+N21+O21+P21+Q21+R21+S21</f>
        <v>9</v>
      </c>
      <c r="H21" s="57"/>
      <c r="I21" s="57">
        <v>1</v>
      </c>
      <c r="J21" s="57">
        <v>2</v>
      </c>
      <c r="K21" s="57"/>
      <c r="L21" s="57">
        <v>3</v>
      </c>
      <c r="M21" s="57"/>
      <c r="N21" s="57">
        <v>2</v>
      </c>
      <c r="O21" s="57"/>
      <c r="P21" s="57">
        <v>1</v>
      </c>
      <c r="Q21" s="57"/>
      <c r="R21" s="57"/>
      <c r="S21" s="57"/>
      <c r="T21" s="57">
        <f>IF(E21&gt;300,(E21-300)*3,0)</f>
        <v>12</v>
      </c>
      <c r="U21" s="57">
        <f>IF(F21&gt;300,(F21-300)*3,0)</f>
        <v>0</v>
      </c>
      <c r="V21" s="57"/>
      <c r="W21" s="58">
        <f>(H21*100+I21*125+J21*150+K21*175+L21*200+M21*225+N21*250+O21*275+P21*300+Q21*350+R21*400+S21*450)-T21-U21-V21</f>
        <v>1813</v>
      </c>
    </row>
    <row r="22" spans="1:23" s="40" customFormat="1" ht="19.5" customHeight="1">
      <c r="A22" s="41">
        <v>18</v>
      </c>
      <c r="B22" s="30" t="s">
        <v>474</v>
      </c>
      <c r="C22" s="55" t="s">
        <v>475</v>
      </c>
      <c r="D22" s="30" t="s">
        <v>476</v>
      </c>
      <c r="E22" s="56">
        <v>319</v>
      </c>
      <c r="F22" s="56">
        <v>311</v>
      </c>
      <c r="G22" s="57">
        <f>H22+I22+J22+K22+L22+M22+N22+O22+P22+Q22+R22+S22</f>
        <v>7</v>
      </c>
      <c r="H22" s="57"/>
      <c r="I22" s="57"/>
      <c r="J22" s="57"/>
      <c r="K22" s="57"/>
      <c r="L22" s="57">
        <v>2</v>
      </c>
      <c r="M22" s="57"/>
      <c r="N22" s="57">
        <v>2</v>
      </c>
      <c r="O22" s="57"/>
      <c r="P22" s="57">
        <v>3</v>
      </c>
      <c r="Q22" s="57"/>
      <c r="R22" s="57"/>
      <c r="S22" s="57"/>
      <c r="T22" s="57">
        <f>IF(E22&gt;300,(E22-300)*3,0)</f>
        <v>57</v>
      </c>
      <c r="U22" s="57">
        <f>IF(F22&gt;300,(F22-300)*3,0)</f>
        <v>33</v>
      </c>
      <c r="V22" s="57"/>
      <c r="W22" s="58">
        <f>(H22*100+I22*125+J22*150+K22*175+L22*200+M22*225+N22*250+O22*275+P22*300+Q22*350+R22*400+S22*450)-T22-U22-V22</f>
        <v>1710</v>
      </c>
    </row>
    <row r="23" spans="1:23" s="40" customFormat="1" ht="19.5" customHeight="1">
      <c r="A23" s="41">
        <v>19</v>
      </c>
      <c r="B23" s="30" t="s">
        <v>477</v>
      </c>
      <c r="C23" s="55" t="s">
        <v>478</v>
      </c>
      <c r="D23" s="30" t="s">
        <v>479</v>
      </c>
      <c r="E23" s="56">
        <v>313</v>
      </c>
      <c r="F23" s="56">
        <f>300</f>
        <v>300</v>
      </c>
      <c r="G23" s="57">
        <f>H23+I23+J23+K23+L23+M23+N23+O23+P23+Q23+R23+S23</f>
        <v>1</v>
      </c>
      <c r="H23" s="57"/>
      <c r="I23" s="57"/>
      <c r="J23" s="57">
        <v>1</v>
      </c>
      <c r="K23" s="57"/>
      <c r="L23" s="57"/>
      <c r="M23" s="57"/>
      <c r="N23" s="57"/>
      <c r="O23" s="57"/>
      <c r="P23" s="57"/>
      <c r="Q23" s="57"/>
      <c r="R23" s="57"/>
      <c r="S23" s="57"/>
      <c r="T23" s="57">
        <f>IF(E23&gt;300,(E23-300)*3,0)</f>
        <v>39</v>
      </c>
      <c r="U23" s="57">
        <f>IF(F23&gt;300,(F23-300)*3,0)</f>
        <v>0</v>
      </c>
      <c r="V23" s="57"/>
      <c r="W23" s="58">
        <f>(H23*100+I23*125+J23*150+K23*175+L23*200+M23*225+N23*250+O23*275+P23*300+Q23*350+R23*400+S23*450)-T23-U23-V23</f>
        <v>111</v>
      </c>
    </row>
    <row r="24" spans="1:23" s="40" customFormat="1" ht="19.5" customHeight="1">
      <c r="A24" s="41">
        <v>20</v>
      </c>
      <c r="B24" s="30"/>
      <c r="C24" s="55"/>
      <c r="D24" s="30"/>
      <c r="E24" s="56">
        <v>300</v>
      </c>
      <c r="F24" s="56">
        <v>300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f>IF(E24&gt;300,(E24-300)*3,0)</f>
        <v>0</v>
      </c>
      <c r="U24" s="57">
        <f>IF(F24&gt;300,(F24-300)*3,0)</f>
        <v>0</v>
      </c>
      <c r="V24" s="57"/>
      <c r="W24" s="58">
        <f>(H24*100+I24*125+J24*150+K24*175+L24*200+M24*225+N24*250+O24*275+P24*300+Q24*350+R24*400+S24*450)-T24-U24-V24</f>
        <v>0</v>
      </c>
    </row>
    <row r="25" spans="1:23" s="40" customFormat="1" ht="19.5" customHeight="1">
      <c r="A25" s="41">
        <v>21</v>
      </c>
      <c r="B25" s="30"/>
      <c r="C25" s="30"/>
      <c r="D25" s="41"/>
      <c r="E25" s="56">
        <v>300</v>
      </c>
      <c r="F25" s="56">
        <v>300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>
        <f>IF(E25&gt;300,(E25-300)*3,0)</f>
        <v>0</v>
      </c>
      <c r="U25" s="57">
        <f>IF(F25&gt;300,(F25-300)*3,0)</f>
        <v>0</v>
      </c>
      <c r="V25" s="57"/>
      <c r="W25" s="58">
        <f>(H25*100+I25*125+J25*150+K25*175+L25*200+M25*225+N25*250+O25*275+P25*300+Q25*350+R25*400+S25*450)-T25-U25-V25</f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  <headerFooter alignWithMargins="0">
    <oddHeader>&amp;C&amp;11 5 marzo 2006
Ocean Sub Modena
VIII TROFEO OCEAN SUB MODENA</oddHeader>
    <oddFooter>&amp;C&amp;T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pane xSplit="4" ySplit="1" topLeftCell="E2" activePane="topLef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40" customWidth="1"/>
    <col min="2" max="2" width="9.140625" style="41" customWidth="1"/>
    <col min="3" max="3" width="10.00390625" style="41" customWidth="1"/>
    <col min="4" max="4" width="18.421875" style="40" customWidth="1"/>
    <col min="5" max="5" width="9.28125" style="42" customWidth="1"/>
    <col min="6" max="6" width="9.7109375" style="42" customWidth="1"/>
    <col min="7" max="7" width="7.421875" style="42" customWidth="1"/>
    <col min="8" max="19" width="4.28125" style="42" customWidth="1"/>
    <col min="20" max="20" width="10.421875" style="42" customWidth="1"/>
    <col min="21" max="21" width="10.8515625" style="42" customWidth="1"/>
    <col min="22" max="22" width="10.28125" style="42" customWidth="1"/>
    <col min="23" max="23" width="8.140625" style="40" customWidth="1"/>
    <col min="24" max="256" width="8.57421875" style="40" customWidth="1"/>
  </cols>
  <sheetData>
    <row r="1" spans="1:22" s="40" customFormat="1" ht="27">
      <c r="A1" s="43" t="s">
        <v>480</v>
      </c>
      <c r="B1" s="41"/>
      <c r="C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40" customFormat="1" ht="12.75">
      <c r="A2" s="44"/>
      <c r="B2" s="41"/>
      <c r="C2" s="41"/>
      <c r="E2" s="42"/>
      <c r="F2" s="42"/>
      <c r="G2" s="42"/>
      <c r="H2" s="42"/>
      <c r="I2" s="42"/>
      <c r="J2" s="42"/>
      <c r="K2" s="42"/>
      <c r="L2" s="45" t="s">
        <v>481</v>
      </c>
      <c r="M2" s="45"/>
      <c r="N2" s="42"/>
      <c r="O2" s="42"/>
      <c r="P2" s="42"/>
      <c r="Q2" s="42"/>
      <c r="R2" s="42"/>
      <c r="S2" s="42"/>
      <c r="T2" s="42"/>
      <c r="U2" s="42"/>
      <c r="V2" s="42"/>
    </row>
    <row r="3" spans="1:23" s="46" customFormat="1" ht="60.75">
      <c r="A3" s="46" t="s">
        <v>482</v>
      </c>
      <c r="B3" s="41" t="s">
        <v>483</v>
      </c>
      <c r="C3" s="41"/>
      <c r="D3" s="46" t="s">
        <v>484</v>
      </c>
      <c r="E3" s="47" t="s">
        <v>485</v>
      </c>
      <c r="F3" s="47" t="s">
        <v>486</v>
      </c>
      <c r="G3" s="47" t="s">
        <v>487</v>
      </c>
      <c r="H3" s="48">
        <v>100</v>
      </c>
      <c r="I3" s="49">
        <v>125</v>
      </c>
      <c r="J3" s="50">
        <v>150</v>
      </c>
      <c r="K3" s="49">
        <v>175</v>
      </c>
      <c r="L3" s="50">
        <v>200</v>
      </c>
      <c r="M3" s="49">
        <v>225</v>
      </c>
      <c r="N3" s="50">
        <v>250</v>
      </c>
      <c r="O3" s="49">
        <v>275</v>
      </c>
      <c r="P3" s="50">
        <v>300</v>
      </c>
      <c r="Q3" s="49">
        <v>350</v>
      </c>
      <c r="R3" s="50">
        <v>400</v>
      </c>
      <c r="S3" s="60">
        <v>450</v>
      </c>
      <c r="T3" s="47" t="s">
        <v>488</v>
      </c>
      <c r="U3" s="47" t="s">
        <v>489</v>
      </c>
      <c r="V3" s="47" t="s">
        <v>490</v>
      </c>
      <c r="W3" s="46" t="s">
        <v>491</v>
      </c>
    </row>
    <row r="4" spans="1:22" s="54" customFormat="1" ht="12.75">
      <c r="A4" s="52"/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3" s="40" customFormat="1" ht="19.5" customHeight="1">
      <c r="A5" s="41">
        <v>1</v>
      </c>
      <c r="B5" s="30" t="s">
        <v>492</v>
      </c>
      <c r="C5" s="55" t="s">
        <v>493</v>
      </c>
      <c r="D5" s="30" t="s">
        <v>494</v>
      </c>
      <c r="E5" s="56">
        <v>300</v>
      </c>
      <c r="F5" s="56">
        <f>300</f>
        <v>300</v>
      </c>
      <c r="G5" s="57">
        <f>H5+I5+J5+K5+L5+M5+N5+O5+P5+Q5+R5+S5</f>
        <v>9</v>
      </c>
      <c r="H5" s="57">
        <v>1</v>
      </c>
      <c r="I5" s="57"/>
      <c r="J5" s="57">
        <v>1</v>
      </c>
      <c r="K5" s="57"/>
      <c r="L5" s="57">
        <v>1</v>
      </c>
      <c r="M5" s="57"/>
      <c r="N5" s="57">
        <v>3</v>
      </c>
      <c r="O5" s="57"/>
      <c r="P5" s="57">
        <v>2</v>
      </c>
      <c r="Q5" s="57"/>
      <c r="R5" s="57">
        <v>1</v>
      </c>
      <c r="S5" s="57"/>
      <c r="T5" s="57">
        <f>IF(E5&gt;300,(E5-300)*3,0)</f>
        <v>0</v>
      </c>
      <c r="U5" s="57">
        <f>IF(F5&gt;300,(F5-300)*3,0)</f>
        <v>0</v>
      </c>
      <c r="V5" s="57"/>
      <c r="W5" s="58">
        <f>(H5*100+I5*125+J5*150+K5*175+L5*200+M5*225+N5*250+O5*275+P5*300+Q5*350+R5*400+S5*450)-T5-U5-V5</f>
        <v>2200</v>
      </c>
    </row>
    <row r="6" spans="1:23" s="40" customFormat="1" ht="19.5" customHeight="1">
      <c r="A6" s="41">
        <v>2</v>
      </c>
      <c r="B6" s="30" t="s">
        <v>495</v>
      </c>
      <c r="C6" s="55" t="s">
        <v>496</v>
      </c>
      <c r="D6" s="30" t="s">
        <v>497</v>
      </c>
      <c r="E6" s="56">
        <f>300</f>
        <v>300</v>
      </c>
      <c r="F6" s="56">
        <f>300</f>
        <v>300</v>
      </c>
      <c r="G6" s="57">
        <f>H6+I6+J6+K6+L6+M6+N6+O6+P6+Q6+R6+S6</f>
        <v>8</v>
      </c>
      <c r="H6" s="57"/>
      <c r="I6" s="57"/>
      <c r="J6" s="57">
        <v>2</v>
      </c>
      <c r="K6" s="57"/>
      <c r="L6" s="57">
        <v>2</v>
      </c>
      <c r="M6" s="57"/>
      <c r="N6" s="57">
        <v>3</v>
      </c>
      <c r="O6" s="57"/>
      <c r="P6" s="57"/>
      <c r="Q6" s="57"/>
      <c r="R6" s="57">
        <v>1</v>
      </c>
      <c r="S6" s="57"/>
      <c r="T6" s="57">
        <f>IF(E6&gt;300,(E6-300)*3,0)</f>
        <v>0</v>
      </c>
      <c r="U6" s="57">
        <f>IF(F6&gt;300,(F6-300)*3,0)</f>
        <v>0</v>
      </c>
      <c r="V6" s="57"/>
      <c r="W6" s="58">
        <f>(H6*100+I6*125+J6*150+K6*175+L6*200+M6*225+N6*250+O6*275+P6*300+Q6*350+R6*400+S6*450)-T6-U6-V6</f>
        <v>1850</v>
      </c>
    </row>
    <row r="7" spans="1:23" s="40" customFormat="1" ht="19.5" customHeight="1">
      <c r="A7" s="41">
        <v>3</v>
      </c>
      <c r="B7" s="30" t="s">
        <v>498</v>
      </c>
      <c r="C7" s="55" t="s">
        <v>499</v>
      </c>
      <c r="D7" s="30" t="s">
        <v>500</v>
      </c>
      <c r="E7" s="56">
        <f>300</f>
        <v>300</v>
      </c>
      <c r="F7" s="56">
        <f>300</f>
        <v>300</v>
      </c>
      <c r="G7" s="57">
        <f>H7+I7+J7+K7+L7+M7+N7+O7+P7+Q7+R7+S7</f>
        <v>8</v>
      </c>
      <c r="H7" s="57"/>
      <c r="I7" s="57"/>
      <c r="J7" s="57">
        <v>3</v>
      </c>
      <c r="K7" s="57"/>
      <c r="L7" s="57"/>
      <c r="M7" s="57"/>
      <c r="N7" s="57">
        <v>3</v>
      </c>
      <c r="O7" s="57"/>
      <c r="P7" s="57">
        <v>2</v>
      </c>
      <c r="Q7" s="57"/>
      <c r="R7" s="57"/>
      <c r="S7" s="57"/>
      <c r="T7" s="57">
        <f>IF(E7&gt;300,(E7-300)*3,0)</f>
        <v>0</v>
      </c>
      <c r="U7" s="57">
        <f>IF(F7&gt;300,(F7-300)*3,0)</f>
        <v>0</v>
      </c>
      <c r="V7" s="57"/>
      <c r="W7" s="58">
        <f>(H7*100+I7*125+J7*150+K7*175+L7*200+M7*225+N7*250+O7*275+P7*300+Q7*350+R7*400+S7*450)-T7-U7-V7</f>
        <v>1800</v>
      </c>
    </row>
    <row r="8" spans="1:23" s="40" customFormat="1" ht="19.5" customHeight="1">
      <c r="A8" s="41">
        <v>4</v>
      </c>
      <c r="B8" s="41"/>
      <c r="C8" s="41"/>
      <c r="D8" s="41"/>
      <c r="E8" s="56">
        <f>300</f>
        <v>300</v>
      </c>
      <c r="F8" s="56">
        <f>300</f>
        <v>300</v>
      </c>
      <c r="G8" s="57">
        <v>0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>
        <f>IF(E8&gt;300,(E8-300)*3,0)</f>
        <v>0</v>
      </c>
      <c r="U8" s="57">
        <f>IF(F8&gt;300,(F8-300)*3,0)</f>
        <v>0</v>
      </c>
      <c r="V8" s="57"/>
      <c r="W8" s="58">
        <f>(H8*100+I8*125+J8*150+K8*175+L8*200+M8*225+N8*250+O8*275+P8*300+Q8*350+R8*400+S8*450)-T8-U8-V8</f>
        <v>0</v>
      </c>
    </row>
    <row r="9" spans="1:23" s="40" customFormat="1" ht="19.5" customHeight="1">
      <c r="A9" s="41">
        <v>5</v>
      </c>
      <c r="B9" s="41"/>
      <c r="C9" s="41"/>
      <c r="D9" s="41"/>
      <c r="E9" s="56">
        <v>300</v>
      </c>
      <c r="F9" s="56">
        <v>300</v>
      </c>
      <c r="G9" s="57">
        <v>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>
        <f>IF(E9&gt;300,(E9-300)*3,0)</f>
        <v>0</v>
      </c>
      <c r="U9" s="57">
        <f>IF(F9&gt;300,(F9-300)*3,0)</f>
        <v>0</v>
      </c>
      <c r="V9" s="57"/>
      <c r="W9" s="58">
        <f>(H9*100+I9*125+J9*150+K9*175+L9*200+M9*225+N9*250+O9*275+P9*300+Q9*350+R9*400+S9*450)-T9-U9-V9</f>
        <v>0</v>
      </c>
    </row>
    <row r="10" spans="1:23" s="40" customFormat="1" ht="19.5" customHeight="1">
      <c r="A10" s="41"/>
      <c r="B10" s="41"/>
      <c r="C10" s="41"/>
      <c r="D10" s="41"/>
      <c r="E10" s="56">
        <f>300</f>
        <v>300</v>
      </c>
      <c r="F10" s="56">
        <f>300</f>
        <v>300</v>
      </c>
      <c r="G10" s="57">
        <f>SUM(H10:R10)</f>
        <v>0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>
        <f>IF(E10&gt;300,(E10-300)*3,0)</f>
        <v>0</v>
      </c>
      <c r="U10" s="57">
        <f>IF(F10&gt;300,(F10-300)*3,0)</f>
        <v>0</v>
      </c>
      <c r="V10" s="57"/>
      <c r="W10" s="58">
        <f>(H10*100+I10*125+J10*150+K10*175+L10*200+M10*225+N10*250+O10*275+P10*300+Q10*350+R10*400+S10*450)-T10-U10-V10</f>
        <v>0</v>
      </c>
    </row>
    <row r="11" spans="1:23" s="40" customFormat="1" ht="19.5" customHeight="1">
      <c r="A11" s="41"/>
      <c r="B11" s="41"/>
      <c r="C11" s="41"/>
      <c r="D11" s="41"/>
      <c r="E11" s="56">
        <f>300</f>
        <v>300</v>
      </c>
      <c r="F11" s="56">
        <f>300</f>
        <v>300</v>
      </c>
      <c r="G11" s="57">
        <f>SUM(H11:R11)</f>
        <v>0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>
        <f>IF(E11&gt;300,(E11-300)*3,0)</f>
        <v>0</v>
      </c>
      <c r="U11" s="57">
        <f>IF(F11&gt;300,(F11-300)*3,0)</f>
        <v>0</v>
      </c>
      <c r="V11" s="57"/>
      <c r="W11" s="58">
        <f>(H11*100+I11*125+J11*150+K11*175+L11*200+M11*225+N11*250+O11*275+P11*300+Q11*350+R11*400+S11*450)-T11-U11-V11</f>
        <v>0</v>
      </c>
    </row>
    <row r="12" spans="1:23" s="40" customFormat="1" ht="19.5" customHeight="1">
      <c r="A12" s="41"/>
      <c r="B12" s="41"/>
      <c r="C12" s="41"/>
      <c r="D12" s="41"/>
      <c r="E12" s="56">
        <f>300</f>
        <v>300</v>
      </c>
      <c r="F12" s="56">
        <f>300</f>
        <v>300</v>
      </c>
      <c r="G12" s="57">
        <f>SUM(H12:R12)</f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f>IF(E12&gt;300,(E12-300)*3,0)</f>
        <v>0</v>
      </c>
      <c r="U12" s="57">
        <f>IF(F12&gt;300,(F12-300)*3,0)</f>
        <v>0</v>
      </c>
      <c r="V12" s="57"/>
      <c r="W12" s="58">
        <f>(H12*100+I12*125+J12*150+K12*175+L12*200+M12*225+N12*250+O12*275+P12*300+Q12*350+R12*400+S12*450)-T12-U12-V12</f>
        <v>0</v>
      </c>
    </row>
    <row r="13" spans="1:23" s="40" customFormat="1" ht="19.5" customHeight="1">
      <c r="A13" s="41"/>
      <c r="B13" s="41"/>
      <c r="C13" s="41"/>
      <c r="D13" s="41"/>
      <c r="E13" s="56">
        <v>300</v>
      </c>
      <c r="F13" s="56">
        <f>300</f>
        <v>300</v>
      </c>
      <c r="G13" s="57">
        <f>SUM(H13:R13)</f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>
        <f>IF(E13&gt;300,(E13-300)*3,0)</f>
        <v>0</v>
      </c>
      <c r="U13" s="57">
        <f>IF(F13&gt;300,(F13-300)*3,0)</f>
        <v>0</v>
      </c>
      <c r="V13" s="57"/>
      <c r="W13" s="58">
        <f>(H13*100+I13*125+J13*150+K13*175+L13*200+M13*225+N13*250+O13*275+P13*300+Q13*350+R13*400+S13*450)-T13-U13-V13</f>
        <v>0</v>
      </c>
    </row>
    <row r="14" spans="1:23" s="40" customFormat="1" ht="19.5" customHeight="1">
      <c r="A14" s="41"/>
      <c r="B14" s="41"/>
      <c r="C14" s="41"/>
      <c r="D14" s="41"/>
      <c r="E14" s="56">
        <f>300</f>
        <v>300</v>
      </c>
      <c r="F14" s="56">
        <f>300</f>
        <v>300</v>
      </c>
      <c r="G14" s="57">
        <f>SUM(H14:R14)</f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f>IF(E14&gt;300,(E14-300)*3,0)</f>
        <v>0</v>
      </c>
      <c r="U14" s="57">
        <f>IF(F14&gt;300,(F14-300)*3,0)</f>
        <v>0</v>
      </c>
      <c r="V14" s="57"/>
      <c r="W14" s="58">
        <f>(H14*100+I14*125+J14*150+K14*175+L14*200+M14*225+N14*250+O14*275+P14*300+Q14*350+R14*400+S14*450)-T14-U14-V14</f>
        <v>0</v>
      </c>
    </row>
    <row r="15" spans="1:23" s="40" customFormat="1" ht="19.5" customHeight="1">
      <c r="A15" s="41"/>
      <c r="B15" s="41"/>
      <c r="C15" s="41"/>
      <c r="D15" s="41"/>
      <c r="E15" s="56">
        <f>300</f>
        <v>300</v>
      </c>
      <c r="F15" s="56">
        <f>300</f>
        <v>300</v>
      </c>
      <c r="G15" s="57">
        <f>SUM(H15:R15)</f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f>IF(E15&gt;300,(E15-300)*3,0)</f>
        <v>0</v>
      </c>
      <c r="U15" s="57">
        <f>IF(F15&gt;300,(F15-300)*3,0)</f>
        <v>0</v>
      </c>
      <c r="V15" s="57"/>
      <c r="W15" s="58">
        <f>(H15*100+I15*125+J15*150+K15*175+L15*200+M15*225+N15*250+O15*275+P15*300+Q15*350+R15*400+S15*450)-T15-U15-V15</f>
        <v>0</v>
      </c>
    </row>
    <row r="16" spans="1:23" s="40" customFormat="1" ht="19.5" customHeight="1">
      <c r="A16" s="41"/>
      <c r="B16" s="41"/>
      <c r="C16" s="41"/>
      <c r="D16" s="41"/>
      <c r="E16" s="56">
        <f>300</f>
        <v>300</v>
      </c>
      <c r="F16" s="56">
        <f>300</f>
        <v>300</v>
      </c>
      <c r="G16" s="57">
        <f>SUM(H16:R16)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>
        <f>IF(E16&gt;300,(E16-300)*3,0)</f>
        <v>0</v>
      </c>
      <c r="U16" s="57">
        <f>IF(F16&gt;300,(F16-300)*3,0)</f>
        <v>0</v>
      </c>
      <c r="V16" s="57"/>
      <c r="W16" s="58">
        <f>(H16*100+I16*125+J16*150+K16*175+L16*200+M16*225+N16*250+O16*275+P16*300+Q16*350+R16*400+S16*450)-T16-U16-V16</f>
        <v>0</v>
      </c>
    </row>
    <row r="17" spans="1:23" s="40" customFormat="1" ht="19.5" customHeight="1">
      <c r="A17" s="41"/>
      <c r="B17" s="41"/>
      <c r="C17" s="41"/>
      <c r="D17" s="41"/>
      <c r="E17" s="56">
        <f>300</f>
        <v>300</v>
      </c>
      <c r="F17" s="56">
        <f>300</f>
        <v>300</v>
      </c>
      <c r="G17" s="57">
        <f>SUM(H17:R17)</f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>
        <f>IF(E17&gt;300,(E17-300)*3,0)</f>
        <v>0</v>
      </c>
      <c r="U17" s="57">
        <f>IF(F17&gt;300,(F17-300)*3,0)</f>
        <v>0</v>
      </c>
      <c r="V17" s="57"/>
      <c r="W17" s="58">
        <f>(H17*100+I17*125+J17*150+K17*175+L17*200+M17*225+N17*250+O17*275+P17*300+Q17*350+R17*400+S17*450)-T17-U17-V17</f>
        <v>0</v>
      </c>
    </row>
    <row r="18" spans="1:23" s="40" customFormat="1" ht="19.5" customHeight="1">
      <c r="A18" s="41"/>
      <c r="B18" s="41"/>
      <c r="C18" s="41"/>
      <c r="D18" s="41"/>
      <c r="E18" s="56">
        <f>300</f>
        <v>300</v>
      </c>
      <c r="F18" s="56">
        <f>300</f>
        <v>300</v>
      </c>
      <c r="G18" s="57">
        <f>SUM(H18:R18)</f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f>IF(E18&gt;300,(E18-300)*3,0)</f>
        <v>0</v>
      </c>
      <c r="U18" s="57">
        <f>IF(F18&gt;300,(F18-300)*3,0)</f>
        <v>0</v>
      </c>
      <c r="V18" s="57"/>
      <c r="W18" s="58">
        <f>(H18*100+I18*125+J18*150+K18*175+L18*200+M18*225+N18*250+O18*275+P18*300+Q18*350+R18*400+S18*450)-T18-U18-V18</f>
        <v>0</v>
      </c>
    </row>
    <row r="19" spans="1:23" s="40" customFormat="1" ht="19.5" customHeight="1">
      <c r="A19" s="41"/>
      <c r="B19" s="41"/>
      <c r="C19" s="41"/>
      <c r="D19" s="41"/>
      <c r="E19" s="56">
        <f>300</f>
        <v>300</v>
      </c>
      <c r="F19" s="56">
        <f>300</f>
        <v>300</v>
      </c>
      <c r="G19" s="57">
        <f>SUM(H19:R19)</f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f>IF(E19&gt;300,(E19-300)*3,0)</f>
        <v>0</v>
      </c>
      <c r="U19" s="57">
        <f>IF(F19&gt;300,(F19-300)*3,0)</f>
        <v>0</v>
      </c>
      <c r="V19" s="57"/>
      <c r="W19" s="58">
        <f>(H19*100+I19*125+J19*150+K19*175+L19*200+M19*225+N19*250+O19*275+P19*300+Q19*350+R19*400+S19*450)-T19-U19-V19</f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  <headerFooter alignWithMargins="0">
    <oddHeader>&amp;C&amp;11 5 marzo 2006
Ocean Sub Modena
VIII TROFEO OCEAN SUB MODENA</oddHeader>
    <oddFooter>&amp;C&amp;T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1" customWidth="1"/>
    <col min="2" max="2" width="24.7109375" style="40" customWidth="1"/>
    <col min="3" max="3" width="0" style="40" hidden="1" customWidth="1"/>
    <col min="4" max="4" width="16.8515625" style="41" customWidth="1"/>
    <col min="5" max="8" width="0" style="41" hidden="1" customWidth="1"/>
    <col min="9" max="9" width="0" style="40" hidden="1" customWidth="1"/>
    <col min="10" max="10" width="2.28125" style="40" customWidth="1"/>
    <col min="11" max="11" width="10.28125" style="42" customWidth="1"/>
    <col min="12" max="12" width="8.57421875" style="42" customWidth="1"/>
    <col min="13" max="13" width="5.421875" style="42" customWidth="1"/>
    <col min="14" max="14" width="4.28125" style="42" customWidth="1"/>
    <col min="15" max="15" width="5.421875" style="42" customWidth="1"/>
    <col min="16" max="16" width="4.28125" style="42" customWidth="1"/>
    <col min="17" max="17" width="5.140625" style="42" customWidth="1"/>
    <col min="18" max="18" width="4.140625" style="42" customWidth="1"/>
    <col min="19" max="19" width="5.00390625" style="42" customWidth="1"/>
    <col min="20" max="20" width="4.421875" style="42" customWidth="1"/>
    <col min="21" max="21" width="5.57421875" style="42" customWidth="1"/>
    <col min="22" max="22" width="5.00390625" style="42" customWidth="1"/>
    <col min="23" max="23" width="4.8515625" style="42" customWidth="1"/>
    <col min="24" max="24" width="5.140625" style="42" customWidth="1"/>
    <col min="25" max="25" width="12.140625" style="42" customWidth="1"/>
    <col min="26" max="26" width="10.421875" style="1" customWidth="1"/>
    <col min="27" max="27" width="8.421875" style="40" customWidth="1"/>
    <col min="28" max="256" width="8.57421875" style="40" customWidth="1"/>
  </cols>
  <sheetData>
    <row r="1" spans="1:25" s="40" customFormat="1" ht="27">
      <c r="A1" s="43" t="s">
        <v>501</v>
      </c>
      <c r="C1" s="61"/>
      <c r="D1" s="41"/>
      <c r="E1" s="61"/>
      <c r="F1" s="61"/>
      <c r="G1" s="61"/>
      <c r="H1" s="61"/>
      <c r="I1" s="61"/>
      <c r="J1" s="6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40" customFormat="1" ht="12.75">
      <c r="A2" s="41"/>
      <c r="C2" s="44"/>
      <c r="D2" s="41"/>
      <c r="E2" s="41"/>
      <c r="F2" s="41"/>
      <c r="G2" s="41"/>
      <c r="H2" s="41"/>
      <c r="K2" s="42"/>
      <c r="L2" s="42"/>
      <c r="M2" s="62" t="s">
        <v>502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45"/>
      <c r="Y2" s="42"/>
    </row>
    <row r="3" spans="1:27" s="46" customFormat="1" ht="36.75">
      <c r="A3" s="46"/>
      <c r="B3" s="64" t="s">
        <v>503</v>
      </c>
      <c r="C3" s="46" t="s">
        <v>504</v>
      </c>
      <c r="D3" s="64" t="s">
        <v>505</v>
      </c>
      <c r="E3" s="64"/>
      <c r="F3" s="64"/>
      <c r="G3" s="64"/>
      <c r="H3" s="64"/>
      <c r="I3" s="46" t="s">
        <v>506</v>
      </c>
      <c r="J3" s="65"/>
      <c r="K3" s="47" t="s">
        <v>507</v>
      </c>
      <c r="L3" s="47" t="s">
        <v>508</v>
      </c>
      <c r="M3" s="50">
        <v>100</v>
      </c>
      <c r="N3" s="49">
        <v>125</v>
      </c>
      <c r="O3" s="50">
        <v>150</v>
      </c>
      <c r="P3" s="49">
        <v>175</v>
      </c>
      <c r="Q3" s="50">
        <v>200</v>
      </c>
      <c r="R3" s="49">
        <v>225</v>
      </c>
      <c r="S3" s="50">
        <v>250</v>
      </c>
      <c r="T3" s="49">
        <v>275</v>
      </c>
      <c r="U3" s="50">
        <v>300</v>
      </c>
      <c r="V3" s="49">
        <v>350</v>
      </c>
      <c r="W3" s="50">
        <v>400</v>
      </c>
      <c r="X3" s="60">
        <v>450</v>
      </c>
      <c r="Y3" s="47" t="s">
        <v>509</v>
      </c>
      <c r="Z3" s="47" t="s">
        <v>510</v>
      </c>
      <c r="AA3" s="46" t="s">
        <v>511</v>
      </c>
    </row>
    <row r="4" spans="1:25" s="54" customFormat="1" ht="12.75">
      <c r="A4" s="66"/>
      <c r="C4" s="52"/>
      <c r="D4" s="52"/>
      <c r="E4" s="52"/>
      <c r="F4" s="52"/>
      <c r="G4" s="52"/>
      <c r="H4" s="52"/>
      <c r="I4" s="52"/>
      <c r="J4" s="52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7" s="40" customFormat="1" ht="45" customHeight="1">
      <c r="A5" s="67">
        <v>1</v>
      </c>
      <c r="B5" s="68" t="s">
        <v>512</v>
      </c>
      <c r="C5" s="69"/>
      <c r="D5" s="70" t="s">
        <v>513</v>
      </c>
      <c r="E5" s="71"/>
      <c r="F5" s="71"/>
      <c r="G5" s="71"/>
      <c r="H5" s="71"/>
      <c r="I5" s="14" t="s">
        <v>514</v>
      </c>
      <c r="J5" s="14"/>
      <c r="K5" s="72">
        <v>184</v>
      </c>
      <c r="L5" s="72">
        <f>M5+N5+O5+P5+Q5+R5+S5+T5+U5+V5+W5+X5</f>
        <v>6</v>
      </c>
      <c r="M5" s="73"/>
      <c r="N5" s="73"/>
      <c r="O5" s="73"/>
      <c r="P5" s="73"/>
      <c r="Q5" s="73"/>
      <c r="R5" s="73"/>
      <c r="S5" s="73">
        <v>2</v>
      </c>
      <c r="T5" s="73"/>
      <c r="U5" s="73">
        <v>3</v>
      </c>
      <c r="V5" s="73"/>
      <c r="W5" s="73">
        <v>1</v>
      </c>
      <c r="X5" s="73"/>
      <c r="Y5" s="73">
        <f>(-K5+180)*3</f>
        <v>-12</v>
      </c>
      <c r="Z5" s="73"/>
      <c r="AA5" s="74">
        <f>(M5*100+N5*125+O5*150+P5*175+Q5*200+R5*225+S5*250+T5*275+U5*300+V5*350+W5*400+X5*450)+Y5-Z5</f>
        <v>1788</v>
      </c>
    </row>
    <row r="6" spans="1:27" s="40" customFormat="1" ht="45" customHeight="1">
      <c r="A6" s="67">
        <v>2</v>
      </c>
      <c r="B6" s="68" t="s">
        <v>515</v>
      </c>
      <c r="C6" s="69"/>
      <c r="D6" s="70" t="s">
        <v>516</v>
      </c>
      <c r="E6" s="71"/>
      <c r="F6" s="71"/>
      <c r="G6" s="71"/>
      <c r="H6" s="71"/>
      <c r="I6" s="14" t="s">
        <v>517</v>
      </c>
      <c r="J6" s="14"/>
      <c r="K6" s="72">
        <v>185</v>
      </c>
      <c r="L6" s="72">
        <f>M6+N6+O6+P6+Q6+R6+S6+T6+U6+V6+W6+X6</f>
        <v>6</v>
      </c>
      <c r="M6" s="73"/>
      <c r="N6" s="73"/>
      <c r="O6" s="73"/>
      <c r="P6" s="73"/>
      <c r="Q6" s="73">
        <v>1</v>
      </c>
      <c r="R6" s="73"/>
      <c r="S6" s="73">
        <v>2</v>
      </c>
      <c r="T6" s="73"/>
      <c r="U6" s="73">
        <v>2</v>
      </c>
      <c r="V6" s="73"/>
      <c r="W6" s="73">
        <v>1</v>
      </c>
      <c r="X6" s="73"/>
      <c r="Y6" s="73">
        <f>(-K6+180)*3</f>
        <v>-15</v>
      </c>
      <c r="Z6" s="73"/>
      <c r="AA6" s="74">
        <f>(M6*100+N6*125+O6*150+P6*175+Q6*200+R6*225+S6*250+T6*275+U6*300+V6*350+W6*400+X6*450)+Y6-Z6</f>
        <v>1685</v>
      </c>
    </row>
    <row r="7" spans="1:29" s="40" customFormat="1" ht="45" customHeight="1">
      <c r="A7" s="67">
        <v>3</v>
      </c>
      <c r="B7" s="68" t="s">
        <v>518</v>
      </c>
      <c r="C7" s="69"/>
      <c r="D7" s="70" t="s">
        <v>519</v>
      </c>
      <c r="E7" s="71"/>
      <c r="F7" s="71"/>
      <c r="G7" s="71"/>
      <c r="H7" s="71"/>
      <c r="I7" s="14"/>
      <c r="J7" s="14"/>
      <c r="K7" s="72">
        <v>207</v>
      </c>
      <c r="L7" s="72">
        <f>M7+N7+O7+P7+Q7+R7+S7+T7+U7+V7+W7+X7</f>
        <v>6</v>
      </c>
      <c r="M7" s="73"/>
      <c r="N7" s="73"/>
      <c r="O7" s="73">
        <v>1</v>
      </c>
      <c r="P7" s="73"/>
      <c r="Q7" s="73">
        <v>1</v>
      </c>
      <c r="R7" s="73"/>
      <c r="S7" s="73"/>
      <c r="T7" s="73"/>
      <c r="U7" s="73">
        <v>3</v>
      </c>
      <c r="V7" s="73"/>
      <c r="W7" s="73">
        <v>1</v>
      </c>
      <c r="X7" s="73"/>
      <c r="Y7" s="73">
        <f>(-K7+180)*3</f>
        <v>-81</v>
      </c>
      <c r="Z7" s="73"/>
      <c r="AA7" s="74">
        <f>(M7*100+N7*125+O7*150+P7*175+Q7*200+R7*225+S7*250+T7*275+U7*300+V7*350+W7*400+X7*450)+Y7-Z7</f>
        <v>1569</v>
      </c>
      <c r="AC7" s="41"/>
    </row>
    <row r="8" spans="1:29" s="40" customFormat="1" ht="45" customHeight="1">
      <c r="A8" s="67">
        <v>4</v>
      </c>
      <c r="B8" s="68" t="s">
        <v>520</v>
      </c>
      <c r="C8" s="69"/>
      <c r="D8" s="70" t="s">
        <v>521</v>
      </c>
      <c r="E8" s="71"/>
      <c r="F8" s="71"/>
      <c r="G8" s="71"/>
      <c r="H8" s="71"/>
      <c r="I8" s="14" t="s">
        <v>522</v>
      </c>
      <c r="J8" s="14"/>
      <c r="K8" s="72">
        <v>175</v>
      </c>
      <c r="L8" s="72">
        <f>M8+N8+O8+P8+Q8+R8+S8+T8+U8+V8+W8+X8</f>
        <v>6</v>
      </c>
      <c r="M8" s="73">
        <v>1</v>
      </c>
      <c r="N8" s="73"/>
      <c r="O8" s="73">
        <v>1</v>
      </c>
      <c r="P8" s="73"/>
      <c r="Q8" s="73">
        <v>1</v>
      </c>
      <c r="R8" s="73"/>
      <c r="S8" s="73">
        <v>1</v>
      </c>
      <c r="T8" s="73"/>
      <c r="U8" s="73"/>
      <c r="V8" s="73"/>
      <c r="W8" s="73">
        <v>2</v>
      </c>
      <c r="X8" s="73"/>
      <c r="Y8" s="73">
        <f>(-K8+180)*3</f>
        <v>15</v>
      </c>
      <c r="Z8" s="73"/>
      <c r="AA8" s="74">
        <f>(M8*100+N8*125+O8*150+P8*175+Q8*200+R8*225+S8*250+T8*275+U8*300+V8*350+W8*400+X8*450)+Y8-Z8</f>
        <v>1515</v>
      </c>
      <c r="AC8" s="41"/>
    </row>
    <row r="9" spans="1:27" s="40" customFormat="1" ht="45" customHeight="1">
      <c r="A9" s="67">
        <v>5</v>
      </c>
      <c r="B9" s="68" t="s">
        <v>523</v>
      </c>
      <c r="C9" s="69"/>
      <c r="D9" s="70" t="s">
        <v>524</v>
      </c>
      <c r="E9" s="71"/>
      <c r="F9" s="71"/>
      <c r="G9" s="71"/>
      <c r="H9" s="71"/>
      <c r="I9" s="14" t="s">
        <v>525</v>
      </c>
      <c r="J9" s="14"/>
      <c r="K9" s="72">
        <v>182</v>
      </c>
      <c r="L9" s="72">
        <f>M9+N9+O9+P9+Q9+R9+S9+T9+U9+V9+W9+X9</f>
        <v>6</v>
      </c>
      <c r="M9" s="73"/>
      <c r="N9" s="73"/>
      <c r="O9" s="73">
        <v>1</v>
      </c>
      <c r="P9" s="73"/>
      <c r="Q9" s="73"/>
      <c r="R9" s="73"/>
      <c r="S9" s="73">
        <v>3</v>
      </c>
      <c r="T9" s="73"/>
      <c r="U9" s="73">
        <v>2</v>
      </c>
      <c r="V9" s="73"/>
      <c r="W9" s="73"/>
      <c r="X9" s="73"/>
      <c r="Y9" s="73">
        <f>(-K9+180)*3</f>
        <v>-6</v>
      </c>
      <c r="Z9" s="73"/>
      <c r="AA9" s="74">
        <f>(M9*100+N9*125+O9*150+P9*175+Q9*200+R9*225+S9*250+T9*275+U9*300+V9*350+W9*400+X9*450)+Y9-Z9</f>
        <v>1494</v>
      </c>
    </row>
    <row r="10" spans="1:27" s="40" customFormat="1" ht="45" customHeight="1">
      <c r="A10" s="67">
        <v>6</v>
      </c>
      <c r="B10" s="68" t="s">
        <v>526</v>
      </c>
      <c r="C10" s="69"/>
      <c r="D10" s="70" t="s">
        <v>527</v>
      </c>
      <c r="E10" s="71"/>
      <c r="F10" s="71"/>
      <c r="G10" s="71"/>
      <c r="H10" s="71"/>
      <c r="I10" s="14" t="s">
        <v>528</v>
      </c>
      <c r="J10" s="14"/>
      <c r="K10" s="72">
        <v>144</v>
      </c>
      <c r="L10" s="72">
        <f>M10+N10+O10+P10+Q10+R10+S10+T10+U10+V10+W10+X10</f>
        <v>6</v>
      </c>
      <c r="M10" s="73">
        <v>1</v>
      </c>
      <c r="N10" s="73"/>
      <c r="O10" s="73">
        <v>2</v>
      </c>
      <c r="P10" s="73"/>
      <c r="Q10" s="73"/>
      <c r="R10" s="73"/>
      <c r="S10" s="73">
        <v>2</v>
      </c>
      <c r="T10" s="73"/>
      <c r="U10" s="73">
        <v>1</v>
      </c>
      <c r="V10" s="73"/>
      <c r="W10" s="73"/>
      <c r="X10" s="73"/>
      <c r="Y10" s="73">
        <f>(-K10+180)*3</f>
        <v>108</v>
      </c>
      <c r="Z10" s="73"/>
      <c r="AA10" s="74">
        <f>(M10*100+N10*125+O10*150+P10*175+Q10*200+R10*225+S10*250+T10*275+U10*300+V10*350+W10*400+X10*450)+Y10-Z10</f>
        <v>1308</v>
      </c>
    </row>
    <row r="11" spans="1:29" s="40" customFormat="1" ht="45" customHeight="1">
      <c r="A11" s="67">
        <v>7</v>
      </c>
      <c r="B11" s="68"/>
      <c r="C11" s="69"/>
      <c r="D11" s="70"/>
      <c r="E11" s="71"/>
      <c r="F11" s="71"/>
      <c r="G11" s="71"/>
      <c r="H11" s="71"/>
      <c r="I11" s="14" t="s">
        <v>529</v>
      </c>
      <c r="J11" s="14"/>
      <c r="K11" s="72">
        <v>180</v>
      </c>
      <c r="L11" s="72">
        <f>M11+N11+O11+P11+Q11+R11+S11+T11+U11+V11+W11+X11</f>
        <v>0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>
        <f>(-K11+180)*3</f>
        <v>0</v>
      </c>
      <c r="Z11" s="73"/>
      <c r="AA11" s="74">
        <f>(M11*100+N11*125+O11*150+P11*175+Q11*200+R11*225+S11*250+T11*275+U11*300+V11*350+W11*400+X11*450)+Y11-Z11</f>
        <v>0</v>
      </c>
      <c r="AC11" s="41"/>
    </row>
    <row r="12" spans="1:29" s="40" customFormat="1" ht="45" customHeight="1">
      <c r="A12" s="67">
        <v>8</v>
      </c>
      <c r="B12" s="68"/>
      <c r="C12" s="69"/>
      <c r="D12" s="75"/>
      <c r="E12" s="71"/>
      <c r="F12" s="71"/>
      <c r="G12" s="71"/>
      <c r="H12" s="71"/>
      <c r="I12" s="14" t="s">
        <v>530</v>
      </c>
      <c r="J12" s="14"/>
      <c r="K12" s="72">
        <v>180</v>
      </c>
      <c r="L12" s="72">
        <f>M12+N12+O12+P12+Q12+R12+S12+T12+U12+V12+W12+X12</f>
        <v>0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>
        <f>(-K12+180)*3</f>
        <v>0</v>
      </c>
      <c r="Z12" s="73"/>
      <c r="AA12" s="74">
        <f>(M12*100+N12*125+O12*150+P12*175+Q12*200+R12*225+S12*250+T12*275+U12*300+V12*350+W12*400+X12*450)+Y12-Z12</f>
        <v>0</v>
      </c>
      <c r="AC12" s="41"/>
    </row>
    <row r="13" ht="12.75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mergeCells count="1">
    <mergeCell ref="M2:W2"/>
  </mergeCells>
  <printOptions horizontalCentered="1" verticalCentered="1"/>
  <pageMargins left="0.39375" right="0.39375" top="1.3777777777777778" bottom="0.9840277777777778" header="0.5902777777777778" footer="0.5118055555555556"/>
  <pageSetup fitToHeight="1" fitToWidth="1" horizontalDpi="300" verticalDpi="300" orientation="landscape" paperSize="9"/>
  <headerFooter alignWithMargins="0">
    <oddHeader>&amp;C5 marzo 2006
Ocean Sub Modena
VIII TROFEO OCEAN SUB MODENA</oddHeader>
    <oddFooter>&amp;C&amp;T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8.57421875" style="40" customWidth="1"/>
    <col min="2" max="2" width="2.8515625" style="40" customWidth="1"/>
    <col min="3" max="3" width="13.421875" style="41" customWidth="1"/>
    <col min="4" max="4" width="17.140625" style="41" customWidth="1"/>
    <col min="5" max="5" width="7.00390625" style="40" customWidth="1"/>
    <col min="6" max="6" width="26.57421875" style="40" customWidth="1"/>
    <col min="7" max="7" width="8.57421875" style="40" customWidth="1"/>
    <col min="8" max="8" width="12.00390625" style="40" customWidth="1"/>
    <col min="9" max="9" width="9.8515625" style="40" customWidth="1"/>
    <col min="10" max="256" width="8.57421875" style="40" customWidth="1"/>
  </cols>
  <sheetData>
    <row r="1" spans="1:9" s="40" customFormat="1" ht="27">
      <c r="A1" s="40"/>
      <c r="B1" s="61" t="s">
        <v>531</v>
      </c>
      <c r="C1" s="61"/>
      <c r="D1" s="61"/>
      <c r="E1" s="61"/>
      <c r="F1" s="61"/>
      <c r="G1" s="61"/>
      <c r="H1" s="61"/>
      <c r="I1" s="61"/>
    </row>
    <row r="2" spans="2:4" s="40" customFormat="1" ht="12.75">
      <c r="B2" s="44"/>
      <c r="C2" s="41"/>
      <c r="D2" s="41"/>
    </row>
    <row r="3" spans="1:10" s="46" customFormat="1" ht="24.75">
      <c r="A3" s="46" t="s">
        <v>532</v>
      </c>
      <c r="B3" s="46" t="s">
        <v>533</v>
      </c>
      <c r="C3" s="46" t="s">
        <v>534</v>
      </c>
      <c r="D3" s="46"/>
      <c r="E3" s="46" t="s">
        <v>535</v>
      </c>
      <c r="F3" s="46" t="s">
        <v>536</v>
      </c>
      <c r="G3" s="46" t="s">
        <v>537</v>
      </c>
      <c r="H3" s="46" t="s">
        <v>538</v>
      </c>
      <c r="I3" s="46" t="s">
        <v>539</v>
      </c>
      <c r="J3" s="46" t="s">
        <v>540</v>
      </c>
    </row>
    <row r="4" spans="2:6" s="54" customFormat="1" ht="12.75">
      <c r="B4" s="52"/>
      <c r="C4" s="52"/>
      <c r="D4" s="52"/>
      <c r="E4" s="52"/>
      <c r="F4" s="52"/>
    </row>
    <row r="5" spans="1:10" s="40" customFormat="1" ht="19.5" customHeight="1">
      <c r="A5" s="76" t="s">
        <v>541</v>
      </c>
      <c r="B5" s="44"/>
      <c r="C5" s="30" t="s">
        <v>542</v>
      </c>
      <c r="D5" s="55" t="s">
        <v>543</v>
      </c>
      <c r="E5" s="40" t="s">
        <v>544</v>
      </c>
      <c r="F5" s="30" t="s">
        <v>545</v>
      </c>
      <c r="G5" s="40">
        <v>5</v>
      </c>
      <c r="H5" s="40">
        <v>168</v>
      </c>
      <c r="I5" s="40"/>
      <c r="J5" s="40">
        <f>G5-IF(H5&gt;210,1,0)</f>
        <v>5</v>
      </c>
    </row>
    <row r="6" spans="1:10" s="40" customFormat="1" ht="19.5" customHeight="1">
      <c r="A6" s="76" t="s">
        <v>546</v>
      </c>
      <c r="B6" s="44"/>
      <c r="C6" s="30" t="s">
        <v>547</v>
      </c>
      <c r="D6" s="77" t="s">
        <v>548</v>
      </c>
      <c r="E6" s="40" t="s">
        <v>549</v>
      </c>
      <c r="F6" s="30" t="s">
        <v>550</v>
      </c>
      <c r="G6" s="40">
        <v>5</v>
      </c>
      <c r="H6" s="40">
        <v>172</v>
      </c>
      <c r="I6" s="40"/>
      <c r="J6" s="40">
        <f>G6-IF(H6&gt;210,1,0)</f>
        <v>5</v>
      </c>
    </row>
    <row r="7" spans="1:10" s="40" customFormat="1" ht="19.5" customHeight="1">
      <c r="A7" s="76" t="s">
        <v>551</v>
      </c>
      <c r="B7" s="44"/>
      <c r="C7" s="30" t="s">
        <v>552</v>
      </c>
      <c r="D7" s="55" t="s">
        <v>553</v>
      </c>
      <c r="E7" s="40" t="s">
        <v>554</v>
      </c>
      <c r="F7" s="30" t="s">
        <v>555</v>
      </c>
      <c r="G7" s="40">
        <v>4</v>
      </c>
      <c r="H7" s="40">
        <v>202</v>
      </c>
      <c r="I7" s="40"/>
      <c r="J7" s="40">
        <f>G7-IF(H7&gt;210,1,0)</f>
        <v>4</v>
      </c>
    </row>
    <row r="8" spans="1:15" s="40" customFormat="1" ht="19.5" customHeight="1">
      <c r="A8" s="76" t="s">
        <v>556</v>
      </c>
      <c r="B8" s="44"/>
      <c r="C8" s="30" t="s">
        <v>557</v>
      </c>
      <c r="D8" s="77" t="s">
        <v>558</v>
      </c>
      <c r="E8" s="40" t="s">
        <v>559</v>
      </c>
      <c r="F8" s="30" t="s">
        <v>560</v>
      </c>
      <c r="G8" s="40">
        <v>5</v>
      </c>
      <c r="H8" s="40">
        <v>273</v>
      </c>
      <c r="I8" s="40"/>
      <c r="J8" s="40">
        <f>G8-IF(H8&gt;210,1,0)</f>
        <v>4</v>
      </c>
      <c r="N8" s="27"/>
      <c r="O8" s="27"/>
    </row>
    <row r="9" spans="1:15" s="40" customFormat="1" ht="19.5" customHeight="1">
      <c r="A9" s="76" t="s">
        <v>561</v>
      </c>
      <c r="B9" s="44"/>
      <c r="C9" s="30" t="s">
        <v>562</v>
      </c>
      <c r="D9" s="77" t="s">
        <v>563</v>
      </c>
      <c r="E9" s="40" t="s">
        <v>564</v>
      </c>
      <c r="F9" s="30" t="s">
        <v>565</v>
      </c>
      <c r="G9" s="40">
        <v>3</v>
      </c>
      <c r="H9" s="40">
        <v>135</v>
      </c>
      <c r="I9" s="40"/>
      <c r="J9" s="40">
        <f>G9-IF(H9&gt;210,1,0)</f>
        <v>3</v>
      </c>
      <c r="N9" s="30"/>
      <c r="O9" s="30"/>
    </row>
    <row r="10" spans="1:15" s="40" customFormat="1" ht="19.5" customHeight="1">
      <c r="A10" s="76" t="s">
        <v>566</v>
      </c>
      <c r="B10" s="44"/>
      <c r="C10" s="30" t="s">
        <v>567</v>
      </c>
      <c r="D10" s="55" t="s">
        <v>568</v>
      </c>
      <c r="E10" s="40" t="s">
        <v>569</v>
      </c>
      <c r="F10" s="30" t="s">
        <v>570</v>
      </c>
      <c r="G10" s="40">
        <v>3</v>
      </c>
      <c r="H10" s="40">
        <v>172</v>
      </c>
      <c r="I10" s="40"/>
      <c r="J10" s="40">
        <f>G10-IF(H10&gt;210,1,0)</f>
        <v>3</v>
      </c>
      <c r="N10" s="30"/>
      <c r="O10" s="30"/>
    </row>
    <row r="11" spans="1:10" s="40" customFormat="1" ht="19.5" customHeight="1">
      <c r="A11" s="76" t="s">
        <v>571</v>
      </c>
      <c r="B11" s="44"/>
      <c r="C11" s="30" t="s">
        <v>572</v>
      </c>
      <c r="D11" s="55" t="s">
        <v>573</v>
      </c>
      <c r="E11" s="40" t="s">
        <v>574</v>
      </c>
      <c r="F11" s="30" t="s">
        <v>575</v>
      </c>
      <c r="G11" s="40">
        <v>3</v>
      </c>
      <c r="H11" s="40">
        <v>180</v>
      </c>
      <c r="I11" s="40"/>
      <c r="J11" s="40">
        <f>G11-IF(H11&gt;210,1,0)</f>
        <v>3</v>
      </c>
    </row>
    <row r="12" spans="1:10" s="40" customFormat="1" ht="19.5" customHeight="1">
      <c r="A12" s="76" t="s">
        <v>576</v>
      </c>
      <c r="B12" s="44"/>
      <c r="C12" s="30" t="s">
        <v>577</v>
      </c>
      <c r="D12" s="77" t="s">
        <v>578</v>
      </c>
      <c r="E12" s="40" t="s">
        <v>579</v>
      </c>
      <c r="F12" s="30" t="s">
        <v>580</v>
      </c>
      <c r="G12" s="40">
        <v>3</v>
      </c>
      <c r="H12" s="40">
        <v>190</v>
      </c>
      <c r="I12" s="40"/>
      <c r="J12" s="40">
        <f>G12-IF(H12&gt;210,1,0)</f>
        <v>3</v>
      </c>
    </row>
    <row r="13" spans="1:10" s="40" customFormat="1" ht="19.5" customHeight="1">
      <c r="A13" s="76" t="s">
        <v>581</v>
      </c>
      <c r="B13" s="44"/>
      <c r="C13" s="30" t="s">
        <v>582</v>
      </c>
      <c r="D13" s="55" t="s">
        <v>583</v>
      </c>
      <c r="E13" s="40" t="s">
        <v>584</v>
      </c>
      <c r="F13" s="30" t="s">
        <v>585</v>
      </c>
      <c r="G13" s="40">
        <v>2</v>
      </c>
      <c r="H13" s="40">
        <v>158</v>
      </c>
      <c r="I13" s="40"/>
      <c r="J13" s="40">
        <f>G13-IF(H13&gt;210,1,0)</f>
        <v>2</v>
      </c>
    </row>
    <row r="14" spans="1:10" s="40" customFormat="1" ht="19.5" customHeight="1">
      <c r="A14" s="76" t="s">
        <v>586</v>
      </c>
      <c r="B14" s="44"/>
      <c r="C14" s="30" t="s">
        <v>587</v>
      </c>
      <c r="D14" s="77" t="s">
        <v>588</v>
      </c>
      <c r="E14" s="40" t="s">
        <v>589</v>
      </c>
      <c r="F14" s="30" t="s">
        <v>590</v>
      </c>
      <c r="G14" s="40">
        <v>1</v>
      </c>
      <c r="H14" s="40">
        <v>206</v>
      </c>
      <c r="I14" s="40"/>
      <c r="J14" s="40">
        <f>G14-IF(H14&gt;210,1,0)</f>
        <v>1</v>
      </c>
    </row>
    <row r="15" spans="1:15" s="40" customFormat="1" ht="19.5" customHeight="1">
      <c r="A15" s="76" t="s">
        <v>591</v>
      </c>
      <c r="B15" s="40"/>
      <c r="C15" s="30" t="s">
        <v>592</v>
      </c>
      <c r="D15" s="55" t="s">
        <v>593</v>
      </c>
      <c r="E15" s="40" t="s">
        <v>594</v>
      </c>
      <c r="F15" s="30" t="s">
        <v>595</v>
      </c>
      <c r="G15" s="40">
        <v>2</v>
      </c>
      <c r="H15" s="40">
        <v>261</v>
      </c>
      <c r="I15" s="40"/>
      <c r="J15" s="40">
        <f>G15-IF(H15&gt;210,1,0)</f>
        <v>1</v>
      </c>
      <c r="N15" s="30"/>
      <c r="O15" s="30"/>
    </row>
    <row r="16" spans="1:15" s="40" customFormat="1" ht="19.5" customHeight="1">
      <c r="A16" s="76" t="s">
        <v>596</v>
      </c>
      <c r="B16" s="44"/>
      <c r="C16" s="30" t="s">
        <v>597</v>
      </c>
      <c r="D16" s="77" t="s">
        <v>598</v>
      </c>
      <c r="E16" s="40" t="s">
        <v>599</v>
      </c>
      <c r="F16" s="30" t="s">
        <v>600</v>
      </c>
      <c r="G16" s="40">
        <v>2</v>
      </c>
      <c r="H16" s="40">
        <v>278</v>
      </c>
      <c r="I16" s="40"/>
      <c r="J16" s="40">
        <f>G16-IF(H16&gt;210,1,0)</f>
        <v>1</v>
      </c>
      <c r="N16" s="27"/>
      <c r="O16" s="27"/>
    </row>
    <row r="17" spans="2:4" s="40" customFormat="1" ht="19.5" customHeight="1">
      <c r="B17" s="44"/>
      <c r="C17" s="41"/>
      <c r="D17" s="41"/>
    </row>
    <row r="18" spans="2:4" s="40" customFormat="1" ht="19.5" customHeight="1">
      <c r="B18" s="44"/>
      <c r="C18" s="41"/>
      <c r="D18" s="41"/>
    </row>
    <row r="19" spans="2:4" s="40" customFormat="1" ht="19.5" customHeight="1">
      <c r="B19" s="44"/>
      <c r="C19" s="41"/>
      <c r="D19" s="41"/>
    </row>
    <row r="20" spans="2:15" s="40" customFormat="1" ht="19.5" customHeight="1">
      <c r="B20" s="44"/>
      <c r="C20" s="41"/>
      <c r="D20" s="41"/>
      <c r="N20" s="27"/>
      <c r="O20" s="27"/>
    </row>
    <row r="21" spans="2:15" s="40" customFormat="1" ht="19.5" customHeight="1">
      <c r="B21" s="44"/>
      <c r="C21" s="41"/>
      <c r="D21" s="41"/>
      <c r="N21" s="30"/>
      <c r="O21" s="30"/>
    </row>
    <row r="22" spans="2:15" s="40" customFormat="1" ht="19.5" customHeight="1">
      <c r="B22" s="44"/>
      <c r="C22" s="41"/>
      <c r="D22" s="41"/>
      <c r="N22" s="27"/>
      <c r="O22" s="27"/>
    </row>
    <row r="23" spans="2:4" s="40" customFormat="1" ht="19.5" customHeight="1">
      <c r="B23" s="44"/>
      <c r="C23" s="41"/>
      <c r="D23" s="41"/>
    </row>
    <row r="24" spans="2:4" s="40" customFormat="1" ht="19.5" customHeight="1">
      <c r="B24" s="44"/>
      <c r="C24" s="41"/>
      <c r="D24" s="41"/>
    </row>
    <row r="25" spans="2:4" s="40" customFormat="1" ht="19.5" customHeight="1">
      <c r="B25" s="44"/>
      <c r="C25" s="41"/>
      <c r="D25" s="41"/>
    </row>
    <row r="26" spans="2:4" s="40" customFormat="1" ht="19.5" customHeight="1">
      <c r="B26" s="44"/>
      <c r="C26" s="41"/>
      <c r="D26" s="41"/>
    </row>
    <row r="27" spans="2:15" s="40" customFormat="1" ht="19.5" customHeight="1">
      <c r="B27" s="44"/>
      <c r="C27" s="41"/>
      <c r="D27" s="41"/>
      <c r="N27" s="30"/>
      <c r="O27" s="30"/>
    </row>
    <row r="28" spans="2:15" s="40" customFormat="1" ht="19.5" customHeight="1">
      <c r="B28" s="44"/>
      <c r="C28" s="41"/>
      <c r="D28" s="41"/>
      <c r="N28" s="30"/>
      <c r="O28" s="30"/>
    </row>
    <row r="29" spans="2:15" s="40" customFormat="1" ht="19.5" customHeight="1">
      <c r="B29" s="44"/>
      <c r="C29" s="41"/>
      <c r="D29" s="41"/>
      <c r="N29" s="30"/>
      <c r="O29" s="30"/>
    </row>
    <row r="30" spans="2:15" s="40" customFormat="1" ht="19.5" customHeight="1">
      <c r="B30" s="44"/>
      <c r="C30" s="41"/>
      <c r="D30" s="41"/>
      <c r="N30" s="30"/>
      <c r="O30" s="30"/>
    </row>
    <row r="31" spans="2:15" s="40" customFormat="1" ht="19.5" customHeight="1">
      <c r="B31" s="44"/>
      <c r="C31" s="41"/>
      <c r="D31" s="41"/>
      <c r="N31" s="30" t="s">
        <v>601</v>
      </c>
      <c r="O31" s="30" t="s">
        <v>602</v>
      </c>
    </row>
    <row r="32" spans="2:15" s="40" customFormat="1" ht="19.5" customHeight="1">
      <c r="B32" s="44"/>
      <c r="C32" s="41"/>
      <c r="D32" s="41"/>
      <c r="N32" s="30" t="s">
        <v>603</v>
      </c>
      <c r="O32" s="30" t="s">
        <v>604</v>
      </c>
    </row>
    <row r="33" spans="2:15" s="40" customFormat="1" ht="19.5" customHeight="1">
      <c r="B33" s="44"/>
      <c r="C33" s="41"/>
      <c r="D33" s="41"/>
      <c r="N33" s="30" t="s">
        <v>605</v>
      </c>
      <c r="O33" s="30" t="s">
        <v>606</v>
      </c>
    </row>
    <row r="34" spans="2:15" s="40" customFormat="1" ht="19.5" customHeight="1">
      <c r="B34" s="44"/>
      <c r="C34" s="41"/>
      <c r="D34" s="41"/>
      <c r="N34" s="30" t="s">
        <v>607</v>
      </c>
      <c r="O34" s="30" t="s">
        <v>608</v>
      </c>
    </row>
    <row r="35" spans="2:15" s="40" customFormat="1" ht="19.5" customHeight="1">
      <c r="B35" s="44"/>
      <c r="C35" s="41"/>
      <c r="D35" s="41"/>
      <c r="N35" s="30"/>
      <c r="O35" s="30"/>
    </row>
    <row r="36" spans="3:15" s="40" customFormat="1" ht="19.5" customHeight="1">
      <c r="C36" s="41"/>
      <c r="D36" s="41"/>
      <c r="N36" s="30"/>
      <c r="O36" s="30"/>
    </row>
    <row r="37" spans="3:15" s="40" customFormat="1" ht="19.5" customHeight="1">
      <c r="C37" s="41"/>
      <c r="D37" s="41"/>
      <c r="N37" s="30"/>
      <c r="O37" s="30"/>
    </row>
    <row r="38" spans="3:15" s="40" customFormat="1" ht="19.5" customHeight="1">
      <c r="C38" s="41"/>
      <c r="D38" s="41"/>
      <c r="N38" s="30" t="s">
        <v>609</v>
      </c>
      <c r="O38" s="30" t="s">
        <v>610</v>
      </c>
    </row>
    <row r="39" spans="3:15" s="40" customFormat="1" ht="19.5" customHeight="1">
      <c r="C39" s="41"/>
      <c r="D39" s="41"/>
      <c r="N39" s="30" t="s">
        <v>611</v>
      </c>
      <c r="O39" s="30" t="s">
        <v>612</v>
      </c>
    </row>
    <row r="40" spans="3:15" s="40" customFormat="1" ht="19.5" customHeight="1">
      <c r="C40" s="41"/>
      <c r="D40" s="41"/>
      <c r="N40" s="30" t="s">
        <v>613</v>
      </c>
      <c r="O40" s="30" t="s">
        <v>614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mergeCells count="2">
    <mergeCell ref="B1:I1"/>
    <mergeCell ref="C3:D3"/>
  </mergeCells>
  <printOptions gridLines="1" horizontalCentered="1"/>
  <pageMargins left="0.39375" right="0.39375" top="0.9840277777777778" bottom="0.39375" header="0.31527777777777777" footer="0.5118055555555556"/>
  <pageSetup fitToHeight="0" horizontalDpi="300" verticalDpi="300" orientation="landscape" paperSize="9" scale="120"/>
  <headerFooter alignWithMargins="0">
    <oddHeader>&amp;C5 marzo 2006
OCEAN SUB MODENA
VIII TROFEO OCEAN SUB MODENA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Guernieri &amp; C.Srl</dc:creator>
  <cp:keywords/>
  <dc:description/>
  <cp:lastModifiedBy/>
  <cp:lastPrinted>2006-03-05T11:59:20Z</cp:lastPrinted>
  <dcterms:created xsi:type="dcterms:W3CDTF">1999-01-23T15:50:38Z</dcterms:created>
  <dcterms:modified xsi:type="dcterms:W3CDTF">2006-03-05T11:59:27Z</dcterms:modified>
  <cp:category/>
  <cp:version/>
  <cp:contentType/>
  <cp:contentStatus/>
  <cp:revision>29</cp:revision>
</cp:coreProperties>
</file>